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yTI_1\Downloads\"/>
    </mc:Choice>
  </mc:AlternateContent>
  <xr:revisionPtr revIDLastSave="0" documentId="13_ncr:1_{F01BCF2D-B897-425C-BC19-8BABB12B1939}" xr6:coauthVersionLast="47" xr6:coauthVersionMax="47" xr10:uidLastSave="{00000000-0000-0000-0000-000000000000}"/>
  <workbookProtection workbookAlgorithmName="SHA-512" workbookHashValue="Uq0fI0aK6M7QufvnWmm/40hvhSVYEzPx6+dtd8DYUpXf7u1IeHVFk53r6Y09eBaRa5AeKkYUlBDnIu2gu792zg==" workbookSaltValue="p2JdtA74pQvUFDH9r9Zgyg==" workbookSpinCount="100000" lockStructure="1"/>
  <bookViews>
    <workbookView xWindow="28680" yWindow="-120" windowWidth="20730" windowHeight="11040" tabRatio="790" firstSheet="5" activeTab="5" xr2:uid="{5DA4D0E1-63F8-423E-BA7F-713CF5E5C799}"/>
  </bookViews>
  <sheets>
    <sheet name="S.O" sheetId="2" state="hidden" r:id="rId1"/>
    <sheet name="Periodo" sheetId="3" state="hidden" r:id="rId2"/>
    <sheet name="Hoja4" sheetId="4" state="hidden" r:id="rId3"/>
    <sheet name="Hoja5" sheetId="5" state="hidden" r:id="rId4"/>
    <sheet name="Hoja2" sheetId="14" state="hidden" r:id="rId5"/>
    <sheet name="Informe trimestral 2023" sheetId="13" r:id="rId6"/>
  </sheets>
  <definedNames>
    <definedName name="_xlnm.Print_Area" localSheetId="5">'Informe trimestral 2023'!$A$1:$L$61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3" l="1"/>
  <c r="J48" i="13"/>
  <c r="H48" i="13"/>
  <c r="F48" i="13"/>
  <c r="D48" i="13"/>
  <c r="B48" i="13"/>
  <c r="H47" i="13"/>
  <c r="F47" i="13"/>
  <c r="D47" i="13"/>
  <c r="B47" i="13"/>
  <c r="H46" i="13"/>
  <c r="F46" i="13"/>
  <c r="D46" i="13"/>
  <c r="B46" i="13"/>
  <c r="H45" i="13"/>
  <c r="F45" i="13"/>
  <c r="D45" i="13"/>
  <c r="B45" i="13"/>
  <c r="K44" i="13"/>
  <c r="H44" i="13"/>
  <c r="F44" i="13"/>
  <c r="D44" i="13"/>
  <c r="B44" i="13"/>
  <c r="K43" i="13"/>
  <c r="H43" i="13"/>
  <c r="F43" i="13"/>
  <c r="D43" i="13"/>
  <c r="B43" i="13"/>
  <c r="K42" i="13"/>
  <c r="H42" i="13"/>
  <c r="F42" i="13"/>
  <c r="D42" i="13"/>
  <c r="B42" i="13"/>
  <c r="K41" i="13"/>
  <c r="H41" i="13"/>
  <c r="F41" i="13"/>
  <c r="D41" i="13"/>
  <c r="B41" i="13"/>
  <c r="H40" i="13"/>
  <c r="F40" i="13"/>
  <c r="D40" i="13"/>
  <c r="B40" i="13"/>
  <c r="E36" i="13"/>
  <c r="D36" i="13"/>
  <c r="B36" i="13"/>
  <c r="A29" i="13"/>
  <c r="B49" i="13" l="1"/>
</calcChain>
</file>

<file path=xl/sharedStrings.xml><?xml version="1.0" encoding="utf-8"?>
<sst xmlns="http://schemas.openxmlformats.org/spreadsheetml/2006/main" count="757" uniqueCount="692">
  <si>
    <t>INSTITUTO DE TRANSPARENCIA, ACCESO A LA INFORMACIÓN Y PROTECCIÓN DE DATOS PERSONALES DEL ESTADO DE CHIAPAS</t>
  </si>
  <si>
    <t>Organismo constitucional autónomo, integrante del Sistema Nacional de Transparencia, Acceso a la Información Pública y Protección de Datos Personales.</t>
  </si>
  <si>
    <t xml:space="preserve">Dirección de Verificación y Tecnologías de la Información </t>
  </si>
  <si>
    <t>Informe trimestral de Sujetos Obligados</t>
  </si>
  <si>
    <t>Nombre del RUT:</t>
  </si>
  <si>
    <t>Denominación o razón social (nombre) del sujeto obligado</t>
  </si>
  <si>
    <t>Responsable de la Unidad de Transparencia</t>
  </si>
  <si>
    <t>Gubernatura</t>
  </si>
  <si>
    <t>Lic. Víctor Hugo Alegría Cordero</t>
  </si>
  <si>
    <t>Secretaría de Agricultura, Ganadería y Pesca (SAGyP)</t>
  </si>
  <si>
    <t>Secretaría de Bienestar</t>
  </si>
  <si>
    <t>Secretaría de Economía y del Trabajo</t>
  </si>
  <si>
    <t>Lic. Luis Fernando Rodríguez Espinosa</t>
  </si>
  <si>
    <t>Secretaría de Educación</t>
  </si>
  <si>
    <t>Lic. Juan Antonio Morales Nájera</t>
  </si>
  <si>
    <t>Secretaría de Hacienda</t>
  </si>
  <si>
    <t>Lic. Paola Gabriela Rivera García</t>
  </si>
  <si>
    <t>Secretaría de Igualdad de Género (SEIGEN)</t>
  </si>
  <si>
    <t>Lic. Nahin Moisés Orantes Malpica</t>
  </si>
  <si>
    <t>Secretaría de la Honestidad y Función Pública (SHyFP)</t>
  </si>
  <si>
    <t>Lic. Magda Gabriela Pérez Galindo</t>
  </si>
  <si>
    <t>Secretaría de Medio Ambiente e Historia Natural (SEMAHN)</t>
  </si>
  <si>
    <t>Lic. Julio César Nataren Falconi</t>
  </si>
  <si>
    <t>Secretaría de Movilidad y Transporte</t>
  </si>
  <si>
    <t>Secretaría de Obras Públicas (SOP)</t>
  </si>
  <si>
    <t>Secretaría de Protección Civil</t>
  </si>
  <si>
    <t>Lic. Arbey Caralampio Morales</t>
  </si>
  <si>
    <t>Secretaría de Salud</t>
  </si>
  <si>
    <t>Lic. Sergio Bustamante López</t>
  </si>
  <si>
    <t>Secretaría de Seguridad y Protección Ciudadana (SSPC)</t>
  </si>
  <si>
    <t>Lic. Verónica Campos Escobar</t>
  </si>
  <si>
    <t>Secretaría de Turismo (SECTUR)</t>
  </si>
  <si>
    <t>Lic. Carlos Francisco Liévano Pérez</t>
  </si>
  <si>
    <t>Secretaría General de Gobierno (SGG)</t>
  </si>
  <si>
    <t>Lic. Virginia Aguiar Gámez</t>
  </si>
  <si>
    <t>Secretaría para el Desarrollo Sustentable de los Pueblos Indígenas (SEDESPI)</t>
  </si>
  <si>
    <t>Lic. Benito Ruiz Díaz</t>
  </si>
  <si>
    <t>Centro de Conciliación laboral de Estado de Chiapas</t>
  </si>
  <si>
    <t>Lic. Rudibeth De Aquino García</t>
  </si>
  <si>
    <t>Centro Estatal de Control de Confianza Certificado del Estado de Chiapas</t>
  </si>
  <si>
    <t>Centro Estatal de Prevención Social de la Violencia y Participación Ciudadana</t>
  </si>
  <si>
    <t>C. Perla Romina Piñón Sánchez</t>
  </si>
  <si>
    <t>Centro Estatal de Trasplantes del Estado de Chiapas (CEETRAECH)</t>
  </si>
  <si>
    <t>Lic. Mima Edaly Davila Morales</t>
  </si>
  <si>
    <t>Comisión Estatal de Mejora Regulatoria (COESMER)</t>
  </si>
  <si>
    <t>Lic. Rigoberto Nuricumbo Velasco</t>
  </si>
  <si>
    <t>Coordinación Estatal para el Mejoramiento del Zoológico "Miguel Álvarez del Toro" (ZOOMAT)</t>
  </si>
  <si>
    <t>Lic. Victoria Coutiño Morales</t>
  </si>
  <si>
    <t>Instituto de Estudios de Posgrado (IEP)</t>
  </si>
  <si>
    <t>C. Elva Velasco Velasco</t>
  </si>
  <si>
    <t>Instituto de Formación Policial (IFP)</t>
  </si>
  <si>
    <t>Lic. Eriban Vázquez Consospó</t>
  </si>
  <si>
    <t>Instituto de la Juventud del estado de Chiapas</t>
  </si>
  <si>
    <t>Lic. Yuliana del Carmen Cruz López</t>
  </si>
  <si>
    <t>Lic. Carlos Lázaro Caballero</t>
  </si>
  <si>
    <t xml:space="preserve">Instituto de Protección Social y Beneficencia Pública del Estado de Chiapas
</t>
  </si>
  <si>
    <t>Lic. Ivette Carolina Rueda López</t>
  </si>
  <si>
    <t>Instituto Estatal de Evaluación e Innovación Educativa (INEVAL)</t>
  </si>
  <si>
    <t>Lic. María Alejandra Hernández Maza</t>
  </si>
  <si>
    <t>Junta Local de Conciliación y Arbitraje del Estado de Chiapas</t>
  </si>
  <si>
    <t>Lic. Fanny Guadalupe Chiu Cruz</t>
  </si>
  <si>
    <t>Oficialía Mayor del Estado de Chiapas</t>
  </si>
  <si>
    <t>Lic. José Domingo Ocaña Clemente</t>
  </si>
  <si>
    <t>Colegio de Bachilleres de Chiapas (COBACH)</t>
  </si>
  <si>
    <t>Colegio de Educación Profesional Técnica del Estado de Chiapas (CONALEP Chiapas)</t>
  </si>
  <si>
    <t>Colegio de Estudios Científicos y Tecnológicos del Estado de Chiapas (CECyTE)</t>
  </si>
  <si>
    <t>Ing. Alexander Padilla Hernández</t>
  </si>
  <si>
    <t>Comisión de Caminos e Infraestructura Hidráulica (CCIH)</t>
  </si>
  <si>
    <t>Comisión Ejecutiva Estatal De Atención De Victimas Para El Estado De Chiapas.</t>
  </si>
  <si>
    <t>C.P. Luis Fernando Meza Avendaño</t>
  </si>
  <si>
    <t>Instituto Casa de las Artesanías de Chiapas</t>
  </si>
  <si>
    <t>Instituto Chiapaneco de Educación para Jóvenes y Adultos (ICHEJA)</t>
  </si>
  <si>
    <t>Lic. Mario Alberto Saldaña Rodas</t>
  </si>
  <si>
    <t>Instituto de Capacitación y Vinculación Tecnológica del Estado de Chiapas (ICATECH)</t>
  </si>
  <si>
    <t>Instituto de la Infraestructura Física Educativa del Estado de Chiapas (INIFECH)</t>
  </si>
  <si>
    <t>Lic. Brenda Nery López Gómez</t>
  </si>
  <si>
    <t>Instituto de Salud (ISECH)</t>
  </si>
  <si>
    <t>Lic. Sergio Bustamente López</t>
  </si>
  <si>
    <t>Instituto Estatal del Agua (INESA)</t>
  </si>
  <si>
    <t>Lic. Rey David Díaz Hernández</t>
  </si>
  <si>
    <t>Instituto para la Gestión Integral de Riesgos de Desastres del Estado de Chiapas</t>
  </si>
  <si>
    <t>Lic. Caralampio Arbey Morales Trujillo</t>
  </si>
  <si>
    <t>Instituto Tecnológico Superior de Cintalapa (Tec de Cintalapa)</t>
  </si>
  <si>
    <t>Oficina de Convenciones y Visitantes del Estado de Chiapas (OCV)</t>
  </si>
  <si>
    <t>Lic. Miguel Ángel Salvador Luciano</t>
  </si>
  <si>
    <t>Procuraduría Ambiental del Estado de Chiapas</t>
  </si>
  <si>
    <t>Mtra. Maria Alejandra Domiguez Gonzalez</t>
  </si>
  <si>
    <t>Promotora de Vivienda Chiapas (PROVICH)</t>
  </si>
  <si>
    <t>Sistema Chiapaneco de Radio, Televisión y Cinematografía (SCHRTyC)</t>
  </si>
  <si>
    <t>Lic. Joel Arahony Barrientos Martínez</t>
  </si>
  <si>
    <t>Sistema para el Desarrollo Integral de la Familia del Estado de Chiapas (DIF Chiapas)</t>
  </si>
  <si>
    <t>Lic. Héctor Francisco Díaz Trujillo</t>
  </si>
  <si>
    <t>Talleres Gráficos de Chiapas</t>
  </si>
  <si>
    <t>Lic. María Eugenia Saldaña Montejo</t>
  </si>
  <si>
    <t>Universidad Intercultural de Chiapas (UNICH)</t>
  </si>
  <si>
    <t>Lic. Mayra Esther López Hernández</t>
  </si>
  <si>
    <t>Universidad Politécnica de Chiapas (UP Chiapas)</t>
  </si>
  <si>
    <t>Lic. Carlos Eugenio Serrano Herrera</t>
  </si>
  <si>
    <t>Universidad Politécnica de Tapachula (UP Tapachula)</t>
  </si>
  <si>
    <t>Lic. Hojana Nishizawa Robledo</t>
  </si>
  <si>
    <t>Universidad Tecnológica de la Selva (UT Selva)</t>
  </si>
  <si>
    <t>Instituto de Bomberos del Estado de Chiapas.</t>
  </si>
  <si>
    <t>Lic. Karen Adriana Zenteno Vázquez</t>
  </si>
  <si>
    <t>Archivo General del Estado</t>
  </si>
  <si>
    <t>Mtra. Consuelo Victoria Espinosa Coello</t>
  </si>
  <si>
    <t>Centro Regional de Formación Docente e Investigación Educativa (CRESUR)</t>
  </si>
  <si>
    <t>Lic. Gloria Arminda Rodríguez Abadía</t>
  </si>
  <si>
    <t>Comisión Estatal de Conciliación y Arbitraje Médico del Estado de Chiapas (CECAM)</t>
  </si>
  <si>
    <t>Lic. Noé Robles Perianza</t>
  </si>
  <si>
    <t>Consejo Estatal para las Culturas y las Artes de Chiapas (CONECULTA)</t>
  </si>
  <si>
    <t>Instituto de Ciencia, Tecnología e Innovación del Estado de Chiapas</t>
  </si>
  <si>
    <t>Lic. Héctor Gildardo Aguilar Villalba</t>
  </si>
  <si>
    <t>Instituto de Seguridad Social de los Trabajadores del Estado de Chiapas (ISSTECH)</t>
  </si>
  <si>
    <t>C.P. Luis Alberto Fernández González</t>
  </si>
  <si>
    <t>Instituto del Café de Chiapas (INCAFECH)</t>
  </si>
  <si>
    <t>Lic. Josselín López García</t>
  </si>
  <si>
    <t>Secretaria Ejecutiva del Sistema Anticorrupción del estado de Chiapas</t>
  </si>
  <si>
    <t>Lic. Carlos Gabriel Tellez Girón Gómez</t>
  </si>
  <si>
    <t>Secretariado Ejecutivo del Sistema Estatal de Seguridad Pública (SESESP)</t>
  </si>
  <si>
    <t>Lic.Mariela Cristel Cal y Mayor Martínez</t>
  </si>
  <si>
    <t>Consejería Jurídica del Gobernador</t>
  </si>
  <si>
    <t>Cristian Jairo Laflor Reynoso</t>
  </si>
  <si>
    <t>Instituto de Comunicación Social y Relaciones Públicas del Estado de Chiapas (ICOSO)</t>
  </si>
  <si>
    <t>Lic. Rudy Alberto Orozco Ruiz</t>
  </si>
  <si>
    <t>Instituto del Deporte del Estado de Chiapas</t>
  </si>
  <si>
    <t>Sociedad Operadora del Aeropuerto Internacional "Ángel Albino Corzo", S.A. de C.V.</t>
  </si>
  <si>
    <t>Lic. Andrea Citalli Trejo Ochoa</t>
  </si>
  <si>
    <t>Sociedad Operadora de la Torre Chapas, S.A. de C.V.</t>
  </si>
  <si>
    <t>Lic. Gabriel Isaac Reyes Mandujano</t>
  </si>
  <si>
    <t>Auditoría Superior del Estado de Chiapas (ASE)</t>
  </si>
  <si>
    <t>Mtro. Felipe Vera Planter</t>
  </si>
  <si>
    <t>Congreso del Estado de Chiapas</t>
  </si>
  <si>
    <t>Lic. Julio Cesar Rizo Castellanos</t>
  </si>
  <si>
    <t>Tribunal Administrativo del Poder Judicial del Estado de Chiapas</t>
  </si>
  <si>
    <t>Tribunal Superior de Justicia - Consejo de la Judicatura (TSJ)</t>
  </si>
  <si>
    <t>Lic. Blanca Esthela Coutiño Sánchez</t>
  </si>
  <si>
    <t>Comisión Estatal de los Derechos Humanos (CEDH)</t>
  </si>
  <si>
    <t>Lic. Juan Mauel Zardain Borbolla</t>
  </si>
  <si>
    <t>Fiscalía General del Estado (FGE)</t>
  </si>
  <si>
    <t>Lic. Maria Susana Palacios García</t>
  </si>
  <si>
    <t>Instituto de Transparencia, Acceso a la Información y Protección de Datos Personales. (ITAIPCH)</t>
  </si>
  <si>
    <t>Dra. Delia Estrada Sánches</t>
  </si>
  <si>
    <t>Instituto de Elecciones y Participación Ciudadana (IEPC)</t>
  </si>
  <si>
    <t>Mtra. Adriana Patricia Espinosa Vázquez</t>
  </si>
  <si>
    <t>Tribunal Electoral del Estado de Chiapas (TEECH)</t>
  </si>
  <si>
    <t>Lic. María Isabel Gómez Cruz</t>
  </si>
  <si>
    <t>Universidad Autónoma de Chiapas (UNACH)</t>
  </si>
  <si>
    <t>Lic. Alfredo Moreno Ocaña</t>
  </si>
  <si>
    <t>Universidad de Ciencias y Artes de Chiapas (UNICACH)</t>
  </si>
  <si>
    <t>Lic. Marco Antonio Moreno Rocha</t>
  </si>
  <si>
    <t>Ayuntamiento del municipio de Acacoyagua</t>
  </si>
  <si>
    <t>Ayuntamiento del municipio de Acala</t>
  </si>
  <si>
    <t>Ayuntamiento del municipio de Acapetahua</t>
  </si>
  <si>
    <t>Ayuntamiento del municipio de Aldama</t>
  </si>
  <si>
    <t>Ing. Hugo Alberto López López</t>
  </si>
  <si>
    <t>Ayuntamiento del municipio de Altamirano</t>
  </si>
  <si>
    <t>C. Ever Alberto Alfonzo Ramírez</t>
  </si>
  <si>
    <t>Ayuntamiento del municipio de Amatán</t>
  </si>
  <si>
    <t>Jerónimo Alejandro Olán Martínez</t>
  </si>
  <si>
    <t>Ayuntamiento del municipio de Amatenango de la Frontera</t>
  </si>
  <si>
    <t>Jorge Antonio Cruz Bartolon</t>
  </si>
  <si>
    <t>Ayuntamiento del municipio de Amatenango del Valle</t>
  </si>
  <si>
    <t>C.P. Dulce María Nafate Sánchez</t>
  </si>
  <si>
    <t>Ayuntamiento del municipio de Ángel Albino Corzo</t>
  </si>
  <si>
    <t>L.I. Juan Carlos Ramírez Solís</t>
  </si>
  <si>
    <t>Ayuntamiento del municipio de Arriaga</t>
  </si>
  <si>
    <t>Ing. Miguel Suárez Ruiz</t>
  </si>
  <si>
    <t>Ayuntamiento de Arriaga - SAPAM</t>
  </si>
  <si>
    <t>David Esteban Ballinas Rivera</t>
  </si>
  <si>
    <t>Ayuntamiento del municipio de Bejucal de Ocampo</t>
  </si>
  <si>
    <t>C.P. Lissethe de Jesús Juárez Díaz</t>
  </si>
  <si>
    <t>Ayuntamiento del municipio de Belisario Domínguez</t>
  </si>
  <si>
    <t>No alta</t>
  </si>
  <si>
    <t>Ayuntamiento del municipio de Bella Vista</t>
  </si>
  <si>
    <t>Ayuntamiento del municipio de Benemérito de las Américas</t>
  </si>
  <si>
    <t>C. Moisés Ramírez Rodríguez</t>
  </si>
  <si>
    <t>Ayuntamiento del municipio de Berriozábal</t>
  </si>
  <si>
    <t>Jesús Alexander Alvarez Mazariegos</t>
  </si>
  <si>
    <t>Ayuntamiento del municipio de Berriozábal - SAPAM</t>
  </si>
  <si>
    <t>Jhonatan Mishell Alvarez Yañez</t>
  </si>
  <si>
    <t>Ayuntamiento del municipio de Bochil</t>
  </si>
  <si>
    <t>C.P. Gilberto Pascacio López</t>
  </si>
  <si>
    <t>Ayuntamiento del municipio de Cacahoatán</t>
  </si>
  <si>
    <t>Lic. Nayeli Concepcion Velazquez Chun</t>
  </si>
  <si>
    <t>Ayuntamiento del municipio de Capitán Luis Ángel Vidal</t>
  </si>
  <si>
    <t>Lic. Aurora Ruiz Cordero</t>
  </si>
  <si>
    <t>Ayuntamiento del municipio de Catazajá</t>
  </si>
  <si>
    <t>Ayuntamiento del municipio de Chalchihuitán</t>
  </si>
  <si>
    <t>C.P. Maria de los Angeles Bermudez Carpio</t>
  </si>
  <si>
    <t>Ayuntamiento del municipio de Chamula</t>
  </si>
  <si>
    <t>C. Martín Farrera Ramírez</t>
  </si>
  <si>
    <t>Ayuntamiento del municipio de Chanal</t>
  </si>
  <si>
    <t>Lic. Jesús Gómez Gómez</t>
  </si>
  <si>
    <t>Ayuntamiento del municipio de Chapultenango</t>
  </si>
  <si>
    <t>Ayuntamiento del municipio de Chenalhó</t>
  </si>
  <si>
    <t>Ing. José Augusto Gómez Jiménez</t>
  </si>
  <si>
    <t>Ayuntamiento del municipio de Chiapa de Corzo</t>
  </si>
  <si>
    <t>Lic. José Bernardo Moreno Ayar</t>
  </si>
  <si>
    <t>Ayuntamiento de Chiapa de Corzo - SAPAM</t>
  </si>
  <si>
    <t>Geovanny Alberto Hernández Melchor</t>
  </si>
  <si>
    <t>Ayuntamiento del municipio de Chiapilla</t>
  </si>
  <si>
    <t>Ayuntamiento del municipio de Chicoasén</t>
  </si>
  <si>
    <t>C. Reyna Duarte Álvarez</t>
  </si>
  <si>
    <t>Ayuntamiento del municipio de Chicomuselo</t>
  </si>
  <si>
    <t>Ing. Edgar Aquino Gallegos</t>
  </si>
  <si>
    <t>Ayuntamiento del municipio de Chilón</t>
  </si>
  <si>
    <t>Eduardo Guillén Gutiérrez</t>
  </si>
  <si>
    <t>Ayuntamiento del municipio de Cintalapa</t>
  </si>
  <si>
    <t>Lic. Mauricio Vázquez Durán</t>
  </si>
  <si>
    <t>Ayuntamiento de Cintalapa - Sistema DIF municipal</t>
  </si>
  <si>
    <t>Sofía Berenice García Zárate</t>
  </si>
  <si>
    <t>Ayuntamiento de Cintalapa - SAPAM</t>
  </si>
  <si>
    <t>Ayuntamiento del municipio de Coapilla</t>
  </si>
  <si>
    <t>Robins Lenirad Cruz Rodríguez</t>
  </si>
  <si>
    <t>Ayuntamiento del municipio de Comitán de Domínguez</t>
  </si>
  <si>
    <t>Lic. Andrea Guadalupe Castillo Penagos</t>
  </si>
  <si>
    <t>Ayuntamiento de Comitán de Domínguez - Sistema DIF municipal</t>
  </si>
  <si>
    <t>Lic. Alondra Yaneth Gómez Coello</t>
  </si>
  <si>
    <t>Ayuntamiento de Comitán de Domínguez - COAPAM</t>
  </si>
  <si>
    <t>Ayuntamiento de Comitán de Domínguez - IMPLAN</t>
  </si>
  <si>
    <t>Arley Suarez Guillen</t>
  </si>
  <si>
    <t>Ayuntamiento del municipio de Copainalá</t>
  </si>
  <si>
    <t>Bernardo Gallardo Saraoz</t>
  </si>
  <si>
    <t>Ayuntamiento del municipio de El Bosque</t>
  </si>
  <si>
    <t>Lorenzo Leandro Santiz Grajales</t>
  </si>
  <si>
    <t>Ayuntamiento del municipio de El Parral</t>
  </si>
  <si>
    <t>Ayuntamiento del municipio de El Porvenir</t>
  </si>
  <si>
    <t>Ayuntamiento del municipio de Emiliano Zapata</t>
  </si>
  <si>
    <t>Ayuntamiento del municipio de Escuintla</t>
  </si>
  <si>
    <t>Manuel Coutiño Ramirez</t>
  </si>
  <si>
    <t>Ayuntamiento del municipio de Francisco León</t>
  </si>
  <si>
    <t>Jose Carlos Rodamin Cruz Jimenez</t>
  </si>
  <si>
    <t>Ayuntamiento del municipio de Frontera Comalapa</t>
  </si>
  <si>
    <t>Ing. Oscar Arodi Bernardo Mazariegos</t>
  </si>
  <si>
    <t>Ayuntamiento del municipio de Frontera Hidalgo</t>
  </si>
  <si>
    <t>Hector Miguel Morga Vazquez</t>
  </si>
  <si>
    <t>Ayuntamiento del Municipio de Honduras de la Sierra</t>
  </si>
  <si>
    <t>Ayuntamiento del municipio de Huehuetán</t>
  </si>
  <si>
    <t>Ing. Israel Reyes Martinez</t>
  </si>
  <si>
    <t>Ayuntamiento del municipio de Huitiupán</t>
  </si>
  <si>
    <t>Ing. Roel Moreno Náfate</t>
  </si>
  <si>
    <t>Ayuntamiento del municipio de Huixtán</t>
  </si>
  <si>
    <t>C. Daniela Lara Corzo</t>
  </si>
  <si>
    <t>Ayuntamiento del municipio de Huixtla</t>
  </si>
  <si>
    <t>Lic. Sayuri Concepción Gutiérrez Hilerio</t>
  </si>
  <si>
    <t>Ayuntamiento de Huixtla - SAPAM</t>
  </si>
  <si>
    <t>Ayuntamiento del municipio de Ixhuatán</t>
  </si>
  <si>
    <t>Antonino Gonzalez Juarez</t>
  </si>
  <si>
    <t>Ayuntamiento del municipio de Ixtacomitán</t>
  </si>
  <si>
    <t>Ayuntamiento del municipio de Ixtapa</t>
  </si>
  <si>
    <t>C.P. Luis Emilio Acero Vázaquez</t>
  </si>
  <si>
    <t>Ayuntamiento del municipio de Ixtapangajoya</t>
  </si>
  <si>
    <t>Lic. Regina Méndez Gurría</t>
  </si>
  <si>
    <t>Ayuntamiento del municipio de Jiquipilas</t>
  </si>
  <si>
    <t>Ricardo Antonio Moguel Toledo</t>
  </si>
  <si>
    <t>Ayuntamiento del municipio de Jitotol</t>
  </si>
  <si>
    <t>Ignacio Lopez Molina</t>
  </si>
  <si>
    <t>Ayuntamiento del municipio de Juárez</t>
  </si>
  <si>
    <t>Ayuntamiento del municipio de La Concordia</t>
  </si>
  <si>
    <t>C.P. José Luis Sánchez Jiménez</t>
  </si>
  <si>
    <t>Ayuntamiento del municipio de La Grandeza</t>
  </si>
  <si>
    <t>Lic. Abiu José Vázquez Díaz</t>
  </si>
  <si>
    <t>Ayuntamiento del municipio de La Independencia</t>
  </si>
  <si>
    <t>C. Cesar Luvin López Cano</t>
  </si>
  <si>
    <t>Ayuntamiento del municipio de La Libertad</t>
  </si>
  <si>
    <t>Ayuntamiento del municipio de La Trinitaria</t>
  </si>
  <si>
    <t>Ing. Jesús Antonio Aguilar López</t>
  </si>
  <si>
    <t>Ayuntamiento del municipio de Larráinzar</t>
  </si>
  <si>
    <t>c.p. Rosa Maria Perez Diaz</t>
  </si>
  <si>
    <t>Ayuntamiento del municipio de Las Margaritas</t>
  </si>
  <si>
    <t>Lizanea Floreny López Morales</t>
  </si>
  <si>
    <t>Ayuntamiento de Las Margaritas - SAPAM</t>
  </si>
  <si>
    <t>Ana Karen Rojas López</t>
  </si>
  <si>
    <t>Ayuntamiento del municipio de Las Rosas</t>
  </si>
  <si>
    <t>Lic. Lucero Mirella Padilla Ballinas</t>
  </si>
  <si>
    <t>Ayuntamiento del municipio de Mapastepec</t>
  </si>
  <si>
    <t>Ayuntamiento del municipio de Maravilla Tenejapa</t>
  </si>
  <si>
    <t>Q.F.B. José Luis Córdova Pascacio</t>
  </si>
  <si>
    <t>Ayuntamiento del municipio de Marqués de Comillas</t>
  </si>
  <si>
    <t>Jose Enrique Moreno Calvo</t>
  </si>
  <si>
    <t>Ayuntamiento del municipio de Mazapa de Madero</t>
  </si>
  <si>
    <t>Ayuntamiento del municipio de Mazatán</t>
  </si>
  <si>
    <t>Ing. Francisco Spond González</t>
  </si>
  <si>
    <t>Ayuntamiento del municipio de Mezcalapa</t>
  </si>
  <si>
    <t>Ing. Sara Martínez Valle</t>
  </si>
  <si>
    <t>Ayuntamiento del municipio de Metapa</t>
  </si>
  <si>
    <t>Marilu Reyes Carreon</t>
  </si>
  <si>
    <t>Ayuntamiento del municipio de Mitontic</t>
  </si>
  <si>
    <t>Ayuntamiento del municipio de Montecristo de Guerrero</t>
  </si>
  <si>
    <t>Andrea Mercedes Herrera Lievano</t>
  </si>
  <si>
    <t>Ayuntamiento del municipio de Motozintla</t>
  </si>
  <si>
    <t>Ing. Juan Pedro Cabrera Marto</t>
  </si>
  <si>
    <t>Ayuntamiento del municipio de Nicolás Ruíz</t>
  </si>
  <si>
    <t>Norbey Juárez Ramírez</t>
  </si>
  <si>
    <t>Ayuntamiento del municipio de Ocosingo</t>
  </si>
  <si>
    <t>Flor Catalina Cancino Najera</t>
  </si>
  <si>
    <t>Ayuntamiento de Ocosingo - Sistema DIF municipal</t>
  </si>
  <si>
    <t>Luis Enrique Coronel Guillen</t>
  </si>
  <si>
    <t>Ayuntamiento de Ocosingo - SAPAM</t>
  </si>
  <si>
    <t>José Julián Jiménez Gómez</t>
  </si>
  <si>
    <t>Ayuntamiento del municipio de Ocotepec</t>
  </si>
  <si>
    <t>ING. Uriel Hernández cruz</t>
  </si>
  <si>
    <t>Ayuntamiento del municipio de Ocozocoautla de Espinosa</t>
  </si>
  <si>
    <t>Lic. José María Chambé</t>
  </si>
  <si>
    <t>Ayuntamiento del municipio de Ostuacán</t>
  </si>
  <si>
    <t>Ayuntamiento del municipio de Osumacinta</t>
  </si>
  <si>
    <t>Eduardo Tomas Gomez Morales</t>
  </si>
  <si>
    <t>Consejo Municipal de Oxchuc</t>
  </si>
  <si>
    <t>Omar Entzin Sánchez</t>
  </si>
  <si>
    <t>Ayuntamiento del municipio de Palenque</t>
  </si>
  <si>
    <t>Ing. María Magdalena Cortés de la Cruz</t>
  </si>
  <si>
    <t>Ayuntamiento de Palenque - Sistema DIF municipal</t>
  </si>
  <si>
    <t>Lic. Gema Rubí Bermúdez Martínez</t>
  </si>
  <si>
    <t>Ayuntamiento de Palenque - SAPAM</t>
  </si>
  <si>
    <t>C. Roller Mabiel Guzmán Hernández</t>
  </si>
  <si>
    <t>Ayuntamiento del municipio de Pantelhó</t>
  </si>
  <si>
    <t>Freddy Alfaro Alfaro</t>
  </si>
  <si>
    <t>Ayuntamiento del municipio de Pantepec</t>
  </si>
  <si>
    <t>Lic. José Pineda Hernández Hernández</t>
  </si>
  <si>
    <t>Ayuntamiento del municipio de Pichucalco</t>
  </si>
  <si>
    <t>Lic. Isela Arias Angel</t>
  </si>
  <si>
    <t>Ayuntamiento de Pichucalco - SAPAM</t>
  </si>
  <si>
    <t>Ayuntamiento del municipio de Pijijiapan</t>
  </si>
  <si>
    <t>Ayuntamiento del municipio de Pueblo Nuevo Solistahuacán</t>
  </si>
  <si>
    <t>C. Blanca Yareli Muñoz Guzmán</t>
  </si>
  <si>
    <t>Ayuntamiento del municipio de Rayón</t>
  </si>
  <si>
    <t>ING. Katia Guadalupe López Díaz</t>
  </si>
  <si>
    <t>Ayuntamiento del municipio de Reforma</t>
  </si>
  <si>
    <t>Ayuntamiento del municipio de Rincón Chamula San Pedro</t>
  </si>
  <si>
    <t>C. José trinidad López López</t>
  </si>
  <si>
    <t>Ayuntamiento del municipio de Sabanilla</t>
  </si>
  <si>
    <t>Ing. Jorge Estrada Méndez</t>
  </si>
  <si>
    <t>Ayuntamiento del municipio de Salto de Agua</t>
  </si>
  <si>
    <t>Lic. Oscar Manuel Morales Camacho</t>
  </si>
  <si>
    <t>Ayuntamiento del municipio de San Andrés Duraznal</t>
  </si>
  <si>
    <t>Ing. Neri Sánchez Hernández</t>
  </si>
  <si>
    <t>Ayuntamiento del municipio de San Cristóbal de las Casas</t>
  </si>
  <si>
    <t>Ayuntamiento de San Cristóbal de las Casas - Sistema DIF municipal</t>
  </si>
  <si>
    <t>C. Mercedes Jareny López Rodríguez</t>
  </si>
  <si>
    <t>Ayuntamiento de San Cristóbal de las Casas - SAPAM</t>
  </si>
  <si>
    <t>Ayuntamiento del municipio de San Fernando</t>
  </si>
  <si>
    <t>C. Edie De Jesus Popomeya Hernandez</t>
  </si>
  <si>
    <t>Ayuntamiento del municipio de San Juan Cancuc</t>
  </si>
  <si>
    <t>Gina Mercedes Lopez Diaz</t>
  </si>
  <si>
    <t>Ayuntamiento del municipio de San Lucas</t>
  </si>
  <si>
    <t>Ing. Guadalupe Molina Martínez</t>
  </si>
  <si>
    <t>Ayuntamiento del municipio de Santiago El Pinar</t>
  </si>
  <si>
    <t>Ayuntamiento del municipio de Siltepec</t>
  </si>
  <si>
    <t>C. Hugo Alberto Anzueto Borralles</t>
  </si>
  <si>
    <t>Ayuntamiento del municipio de Simojovel</t>
  </si>
  <si>
    <t>C. Francisco Antonio Valdés Martínez</t>
  </si>
  <si>
    <t>Ayuntamiento del municipio de Sitalá</t>
  </si>
  <si>
    <t>Ayuntamiento del municipio de Socoltenango</t>
  </si>
  <si>
    <t>Lic. Yesenia Candelaria Díaz Gordillo</t>
  </si>
  <si>
    <t>Ayuntamiento del municipio de Solosuchiapa</t>
  </si>
  <si>
    <t>C. Bertha Cristales Arias</t>
  </si>
  <si>
    <t>Ayuntamiento del municipio de Soyaló</t>
  </si>
  <si>
    <t>Erick Daniel Ruiz Flores</t>
  </si>
  <si>
    <t>Ayuntamiento del municipio de Suchiapa</t>
  </si>
  <si>
    <t>C. Juan Carlos Champo Nucamendi</t>
  </si>
  <si>
    <t>Ayuntamiento del municipio de Suchiate</t>
  </si>
  <si>
    <t>Ayuntamiento de Suchiate - Sistema DIF municipal</t>
  </si>
  <si>
    <t>C. Luis Alonso Alcantar Gálvez</t>
  </si>
  <si>
    <t>Ayuntamiento de Suchiate - SAPAM</t>
  </si>
  <si>
    <t>Ingrid Concepcion Antonio Meza</t>
  </si>
  <si>
    <t>Ayuntamiento del municipio de Sunuapa</t>
  </si>
  <si>
    <t>Ayuntamiento del municipio de Tapachula</t>
  </si>
  <si>
    <t>Lic. Heriberto Cosme López Molina</t>
  </si>
  <si>
    <t>Ayuntamiento de Tapachula - Sistema DIF municipal</t>
  </si>
  <si>
    <t>Karla Patricia Espinosa Majata</t>
  </si>
  <si>
    <t>Ayuntamiento de Tapachula - COAPATAP</t>
  </si>
  <si>
    <t>Lic. Karla Veronica Castañeda Trujillo</t>
  </si>
  <si>
    <t>Ayuntamiento del municipio de Tapalapa</t>
  </si>
  <si>
    <t>C.P. Jesús Alexis Hermande Urquin</t>
  </si>
  <si>
    <t>Ayuntamiento del municipio de Tapilula</t>
  </si>
  <si>
    <t>C.P. Neyvi Margarita Pérez Villafuerte</t>
  </si>
  <si>
    <t>Ayuntamiento del municipio de Tecpatán</t>
  </si>
  <si>
    <t>C. Benigna Méndez Hernández</t>
  </si>
  <si>
    <t>Ayuntamiento del municipio de Tenejapa</t>
  </si>
  <si>
    <t>Ayuntamiento del municipio de Teopisca</t>
  </si>
  <si>
    <t>Ayuntamiento del municipio de Tila</t>
  </si>
  <si>
    <t>Ayuntamiento de Tila - Sistema DIF municipal</t>
  </si>
  <si>
    <t>Ayuntamiento del municipio de Tonalá</t>
  </si>
  <si>
    <t>Jonathan Sanchez Villalobos</t>
  </si>
  <si>
    <t>Ayuntamiento de Tonalá - SAPAM</t>
  </si>
  <si>
    <t>Prof. Antonio de Jesus López Hernández</t>
  </si>
  <si>
    <t>Ayuntamiento del municipio de Totolapa</t>
  </si>
  <si>
    <t>C. Alejandra Guadalupe Jiménez Hernández</t>
  </si>
  <si>
    <t>Ayuntamiento del municipio de Tumbalá</t>
  </si>
  <si>
    <t>Salomón Mayo Díaz</t>
  </si>
  <si>
    <t>Ayuntamiento del municipio de Tuxtla Chico</t>
  </si>
  <si>
    <t>Lic. Guadalupe Concepcion Gonzalez Martinez</t>
  </si>
  <si>
    <t>Ayuntamiento del municipio de Tuxtla Gutiérrez</t>
  </si>
  <si>
    <t>L.I.A. Jose Daniel Perez Hernandez</t>
  </si>
  <si>
    <t>Ayuntamiento de Tuxtla Gutiérrez - Sistema DIF municipal</t>
  </si>
  <si>
    <t>Guillermo Castañón Cobo</t>
  </si>
  <si>
    <t>Ayuntamiento de Tuxtla Gutiérrez - SMAPA</t>
  </si>
  <si>
    <t>Lic. Ameth García Morales</t>
  </si>
  <si>
    <t>Ayuntamiento del municipio de Tuxtla Gutiérrez - ICIPLAM</t>
  </si>
  <si>
    <t>C.p. Mirna del Carmen Salinas de la Cruz</t>
  </si>
  <si>
    <t>Ayuntamiento del municipio de Tuzantán</t>
  </si>
  <si>
    <t>Ayuntamiento del municipio de Tzimol</t>
  </si>
  <si>
    <t>Lic. Hugo Guillén Manilla</t>
  </si>
  <si>
    <t>Ayuntamiento del municipio de Unión Juárez</t>
  </si>
  <si>
    <t>Alexis de Jesus Macario Roblero</t>
  </si>
  <si>
    <t>Ayuntamiento del municipio de Venustiano Carranza</t>
  </si>
  <si>
    <t>C. Eliú Bladimir Espinosa Moreno</t>
  </si>
  <si>
    <t>Ayuntamiento del municipio de Villa Comaltitlán</t>
  </si>
  <si>
    <t>Antonio de Jesus Morga Mendez</t>
  </si>
  <si>
    <t>Ayuntamiento de Villa Comaltitlán - SAPAM</t>
  </si>
  <si>
    <t>Lic. Diego Josué Hernández Chávez</t>
  </si>
  <si>
    <t>Ayuntamiento del municipio de Villa Corzo</t>
  </si>
  <si>
    <t>Lic Karol Sarmiento Valdenegro</t>
  </si>
  <si>
    <t>Ayuntamiento del municipio de Villaflores</t>
  </si>
  <si>
    <t>Lic. Salvador Corzo Camacho</t>
  </si>
  <si>
    <t>Ayuntamiento de Villaflores - SAPAM</t>
  </si>
  <si>
    <t>Ayuntamiento del municipio de Yajalón</t>
  </si>
  <si>
    <t>C. Josué Enrique Rodríguez Bonifaz</t>
  </si>
  <si>
    <t>Ayuntamiento del municipio de Zinacantán</t>
  </si>
  <si>
    <t>Gildardo Rigoberto Carrión Zenteno</t>
  </si>
  <si>
    <t>Fideicomiso de Apoyo a las Necesidades de los Cafeticultores del Estado de Chiapas (FANCAFÉ) / Instituto del Café de Chiapas</t>
  </si>
  <si>
    <t>Lic. Horacio Enmanuel Cervantes Pastrana</t>
  </si>
  <si>
    <t>Fideicomiso de Prestaciones de Seguridad Social para los Trabajadores del Sector Policial Operativo al Servicio del Poder Ejecutivo del Estado de Chiapas / Secretaría de Seguridad y Protección Ciudadana</t>
  </si>
  <si>
    <t>Fideicomiso Fondo de Protección para Vehículos Propiedad del Poder Ejecutivo Estatal (FOPROVEP) / Oficialía Mayor del Estado de Chiapas</t>
  </si>
  <si>
    <t>Lic. Zadoc Góngora Ribón</t>
  </si>
  <si>
    <t>Fideicomiso Fondo Estatal de Fomento Industrial (FEFICH) / Secretaría de Economía y del Trabajo</t>
  </si>
  <si>
    <t>Lic. Mario Orozco Mendoza</t>
  </si>
  <si>
    <t>Fideicomiso Irrevocable de Inversión y Administración para el Programa Especial de Financiamiento a la Vivienda para el Magisterio del Estado de Chiapas (FOVIMCHIS) / Secretaría de Educación</t>
  </si>
  <si>
    <t>C.P. Marco Antonio Sarmiento López</t>
  </si>
  <si>
    <t>Fideicomiso para el Establecimiento de Parques Agroindustriales en el Estado de Chiapas (FIDEPAR) / Secretaría de Economía y del Trabajo</t>
  </si>
  <si>
    <t>Fideicomiso para la Promoción, Difusión y Comercialización de los Atractivos Turísticos del Estado de Chiapas (FIDETUR) / Secretaría de Turismo</t>
  </si>
  <si>
    <t>Fideicomiso Público de Administración e Inversión Fondo Estatal Ambiental (FESA) / Secretaría de Medio Ambiente e Historia Natural</t>
  </si>
  <si>
    <t>Fideicomiso Público de Inversión, Administración y Fuente de Pago Fondo para la Gestión Integral de Riesgos de Desastres (FOGIRD) / Instituto para la Gestión Integral de Riesgos de Desastres del Estado de Chiapas</t>
  </si>
  <si>
    <t>Dr. Raúl Antonio López Nájera</t>
  </si>
  <si>
    <t>Fideicomiso Público para la Modernización del Transporte Público del Estado de Chiapas (FIMOTRA) / Secretaría de Movilidad y Transporte</t>
  </si>
  <si>
    <t>Fideicomiso Tecnologías Educativas y de la Información para Maestros de Educación Básica del Estado de Chiapas/ Secretaría de Educación</t>
  </si>
  <si>
    <t>Lic. Alberto Alvarado Álvarez</t>
  </si>
  <si>
    <t>Fideicomiso "Una Mano… Una Esperanza" / Sistema para el Desarrollo Integral de la Familia del Estado de Chiapas</t>
  </si>
  <si>
    <t>Fondo de Financiamiento para las Empresas de Solidaridad del Sector Artesanal de Chiapas (FOFESSA) / Secretaría de Economía y del Trabajo</t>
  </si>
  <si>
    <t>Fondo de Fomento Agropecuario del Estado de Chiapas (FOFAE) / Secretaría de Agricultura, Ganadería y Pesca</t>
  </si>
  <si>
    <t>Fondo de Fomento Económico Chiapas Solidario (FOFOE) / Secretaría de Economía y del Trabajo</t>
  </si>
  <si>
    <t>Fondo de Inversión y Administración para el Desarrollo de Programas del Sector Educativo del Programa Nacional de Becas de Manutención PRONABES (FIDEPROSE-PRONABES) Secretaría de Educación</t>
  </si>
  <si>
    <t>Lic. Mónica Maya Sánchez</t>
  </si>
  <si>
    <t>Fondo de Seguridad Pública del Estado de Chiapas (FOSEG) / Secretariado Ejecutivo del Sistema Estatal de Seguridad Pública</t>
  </si>
  <si>
    <t>Fondo Estatal de Desarrollo Comercial, Agropecuario y Agroindustrial (FEDCAA) / Secretaría de Agricultura, Ganadería y Pesca</t>
  </si>
  <si>
    <t>Fondo de Apoyo para la Economia de las Mujeres (FAEM)</t>
  </si>
  <si>
    <t>Fideicomiso Irrevocable de Administración e Inversión Fondo Contra la Delincuencia Organizada (FOCODO) / Fiscalía General del Estado</t>
  </si>
  <si>
    <t>Lic. Maria Teresa Nanpulá Molina</t>
  </si>
  <si>
    <t>Fideicomiso Programa para el Desarrollo Profesional Docente (PRODEP) / Universidad Autónoma de Chiapas</t>
  </si>
  <si>
    <t>Fideicomiso Programa de Fortalecimiento a la Excelencia Educativa (PROFEXCE) / Universidad Autónoma de Chiapas</t>
  </si>
  <si>
    <t>Fideicomiso Programa para el desarrollo profesional docente (PRODEP) / Universidad de Ciencias y Artes de Chiapas</t>
  </si>
  <si>
    <t>Lic. Eli Lenin Ruíz Domínguez</t>
  </si>
  <si>
    <t>Fideicomiso Porgrama de Fortalecimiento a la Excelencia Educativa (PROFEXCE)/ Universidad de Ciencias y Artes de Chiapas</t>
  </si>
  <si>
    <t>Partido Acción Nacional (PAN)</t>
  </si>
  <si>
    <t>Lic. María Hercilia Ruíz López</t>
  </si>
  <si>
    <t>Partido Chiapas Unido</t>
  </si>
  <si>
    <t>Lic. César Roberto Pozo Escobar</t>
  </si>
  <si>
    <t>Partido De la Revolución Democrática (PRD)</t>
  </si>
  <si>
    <t>Partido Del Trabajo (PT)</t>
  </si>
  <si>
    <t>C. Juan Carlos Cruz Mancilla</t>
  </si>
  <si>
    <t>Partido Encuentro Solidario Chiapas</t>
  </si>
  <si>
    <t>C. Elixer López Cruz</t>
  </si>
  <si>
    <t>Morena</t>
  </si>
  <si>
    <t>Partido Podemos Mover a Chiapas</t>
  </si>
  <si>
    <t>C. Paul André Solís Zúñiga</t>
  </si>
  <si>
    <t>Partido Revolucionario Institucional (PRI)</t>
  </si>
  <si>
    <t>Lic. Francisco Moreno Vives</t>
  </si>
  <si>
    <t>Partido Redes Sociales Progresistas Chiapas</t>
  </si>
  <si>
    <t>Lic. Carlos Francisco González Pananá</t>
  </si>
  <si>
    <t>Partido Verde Ecologista de México (PVEM)</t>
  </si>
  <si>
    <t>Ing. Ricardo Hernán Vázquez Zenteno</t>
  </si>
  <si>
    <t>Sindicato de Trabajadores al Servicio del Gobierno del Estado de Chiapas</t>
  </si>
  <si>
    <t>Ing. William Geovany Velázquez Gutiérrez</t>
  </si>
  <si>
    <t>Sindicato Único de Trabajadores al Servicio del Instituto de Seguridad Social de los Trabajadores del Estado de Chiapas (SUTSISSTECH)</t>
  </si>
  <si>
    <t>Dr. Delmar Humberto Román Llaven</t>
  </si>
  <si>
    <t>Sindicato Único de Trabajadores al Servicio del Poder Legislativo / del Congreso del Estado de Chiapas (STSPL)</t>
  </si>
  <si>
    <t>C. Ingrid Nayeli Ramírez Flores</t>
  </si>
  <si>
    <t>Sindicato Único Independiente del Colegio de Bachilleres de Chiapas (SUICOBACH)</t>
  </si>
  <si>
    <t>Ing. Cyntia María D'Aquino de los Santos</t>
  </si>
  <si>
    <t>Sindicato de Trabajadores de Confianza del Colegio Nacional de Educación Profesional Técnica del Estado de Chiapas (STRAC-CEPTECH)</t>
  </si>
  <si>
    <t>Sindicato de Trabajadores del Colegio de Educación Profesional Técnica del Estado de Chiapas</t>
  </si>
  <si>
    <t>Sindicato Independiente y Democrático de los Trabajadores al Servicio del Colegio de Estudios Científicos y Tecnológicos del Estado de Chiapas</t>
  </si>
  <si>
    <t>Sindicato Único de Trabajadores de la Universidad Intercultural de Chiapas (SUTUNICH)</t>
  </si>
  <si>
    <t>Ing. Manuel de Jesús Alfaro García</t>
  </si>
  <si>
    <t>Sindicato del Personal Académico de la Universidad Autónoma de Chiapas (SPAUNACH)</t>
  </si>
  <si>
    <t>Sindicato de Trabajadores Administrativos de la Universidad Autónoma de Chiapas (STAUNACH)</t>
  </si>
  <si>
    <t>C. Areli Vázquez Castillo</t>
  </si>
  <si>
    <t>Sindicato del Personal Académico de la Universidad de Ciencias y Artes de Chiapas (SPAUNICACH)</t>
  </si>
  <si>
    <t>Sindicato de Empleados Administrativos de la Universidad de Ciencias y Artes de Chiapas (SEAUNICACH)</t>
  </si>
  <si>
    <t>Luis Felipe Morghan Vázquez</t>
  </si>
  <si>
    <t>Sindicato de Trabajadores Chiapanecos al Servicio del Ayuntamiento de Tuxtla Gutiérrez, Chiapas (SITRACHISA)</t>
  </si>
  <si>
    <t>C.P. Juan Carlos Hernández López</t>
  </si>
  <si>
    <t>Sindicato de Trabajadores Unidos al Servicio del Ayuntamiento de Tuxtla Gutiérrez, Chiapas (STUSAT)</t>
  </si>
  <si>
    <t>C. Pedro Ventura Hernández</t>
  </si>
  <si>
    <t>Sindicato Único de Trabajadores al Servicio del Municipio de Tuxtla Gutiérrez, Chiapas (SUTSM)</t>
  </si>
  <si>
    <t>Sindicato Único de Trabajadores y Empleados al Servicio del Honorable Ayuntamiento de Tuxtla Gutiérrez, Chiapas (SUTESA)</t>
  </si>
  <si>
    <t>C. Alonso Ovando Galvez</t>
  </si>
  <si>
    <t>Sindicato Unido de Trabajadores del Ayuntamiento de Tuxtla Gutiérrez, Chiapas (SUTRA)</t>
  </si>
  <si>
    <t>Sindicato de los Trabajadores del Sistema para el Desarrollo Integral de la Familia del Municipio de Tuxtla Gutiérrez, Chiapas</t>
  </si>
  <si>
    <t>C. Jorge Marcelín Madrigal</t>
  </si>
  <si>
    <t>Sindicato Único de Trabajadores del Sistema para el Desarrollo Integral de la Familia del Municipio de Tuxtla Gutiérrez, Chiapas (SUTSDIF)</t>
  </si>
  <si>
    <t>Ing. Jorge Marcelin Madrigal</t>
  </si>
  <si>
    <t>Sindicato de Trabajadores del Sistema Municipal de Agua Potable y Alcantarillado de Tuxtla Gutiérrez, Chiapas (STSMAPA)</t>
  </si>
  <si>
    <t>Miguel del Carmen Morales Ruedas</t>
  </si>
  <si>
    <t>Sindicato Único de Trabajadores del Sistema de Agua Potable y Alcantarillado de Tuxtla Gutiérrez, Chiapas (SUTSAPA)</t>
  </si>
  <si>
    <t>Sindicato Único de Trabajadores al Servicio del Municipio de Tapachula, Chiapas</t>
  </si>
  <si>
    <t>ISC. Rony Alexander Rojas Villatoro</t>
  </si>
  <si>
    <t>Sindicato Único de Trabajadores del Honorable Ayuntamiento de Tapachula, Chiapas</t>
  </si>
  <si>
    <t>Sindicato Único del Sistema DIF de Tapachula, Chiapas (SUTDIF)</t>
  </si>
  <si>
    <t>Sindicato del Comité de Agua Potable y Alcantarillado en defensa de los trabajadores. Tapachula, Chiapas (SCAPADT)</t>
  </si>
  <si>
    <t>C. Jose Luis Sanchez Torres</t>
  </si>
  <si>
    <t>Sindicato Único de Trabajadores del Comité de Agua Potable y Alcantarillado de Tapachula, Chiapas (SUTCOAPATAP) </t>
  </si>
  <si>
    <t>Sindicato Independiente de Trabajadores al Servicio del Municipio de San Cristóbal de las Casas, Chiapas</t>
  </si>
  <si>
    <t>C. César Antonio Trujillo Gallegos</t>
  </si>
  <si>
    <t>Sindicato Único de Trabajadores Municipales de San Cristóbal de las Casas (SUTRAM)</t>
  </si>
  <si>
    <t>Lic. José Adalberto Díaz Gutiérrez</t>
  </si>
  <si>
    <t>Sindicato de Trabajadores al Servicio del Sistema de Agua Potable y Alcantarillado Municipal, San Cristobal de las Casas, Chiapas. (SITRASSAPAM).</t>
  </si>
  <si>
    <t>Sindicato Único de Trabajadores al Servicio del Honorable Ayuntamiento del Municipio de Chiapa de Corzo, Chiapas (SUTRADECH)</t>
  </si>
  <si>
    <t>Lic. Luis Fernando Velasco Nambao</t>
  </si>
  <si>
    <t>Sindicato Único de Trabajadores al Servicio del Sistema de Agua Potable y Alcantarillado del Honorable Ayuntamiento del Municipio de Chiapa de Corzo, Chiapas (SUTRADECH-SAPAM)</t>
  </si>
  <si>
    <t>Sindicato Único de Trabajadores al Servicio del Honorable Ayuntamiento de Ocosingo, Chiapas</t>
  </si>
  <si>
    <t>Sindicato Único de Trabajadores al Servicio del Municipio de Ocozocoautla de Espinosa, Chiapas</t>
  </si>
  <si>
    <t>Sindicato Único de Trabajadores al Servicio del Municipio de Jiquipilas, Chiapas</t>
  </si>
  <si>
    <t>Sindicato Único de Trabajadores al Servicio del Municipio de Reforma, Chiapas</t>
  </si>
  <si>
    <t>Sindicato Único de Trabajadores al Servicio del Sistema de Agua Potable de Reforma, Chiapas</t>
  </si>
  <si>
    <t>Sindicato Único de Trabajadores “Benito Juárez” al Servicio del Honorable Ayuntamiento Municipal del Municipio de Frontera Comalapa, Chiapas</t>
  </si>
  <si>
    <t>Sindicato de Trabajadores de Oficios Varios al Servicio del Honorable Ayuntamiento de Huixtla, Chiapas</t>
  </si>
  <si>
    <t>Unión Sindical de Empleados y Trabajadores del Honorable Ayuntamiento Municipal de Suchiate, Chiapas</t>
  </si>
  <si>
    <t>C. Gabriel Alejandro Moreno Ruiz</t>
  </si>
  <si>
    <t>Comité de Fomento y Protección Pecuaria del Estado de Chiapas, A.C.</t>
  </si>
  <si>
    <t>Comité Estatal de Sanidad Acuícola de Chiapas, A.C.</t>
  </si>
  <si>
    <t>Biol. Dan Martín Carrillo Santillán</t>
  </si>
  <si>
    <t>Comité Estatal de Sanidad Vegetal de Chiapas, A.C.</t>
  </si>
  <si>
    <t>Lic. Roxana Cruz Aguilar</t>
  </si>
  <si>
    <t>Ejercicio</t>
  </si>
  <si>
    <t>Trimestre</t>
  </si>
  <si>
    <t>Primero</t>
  </si>
  <si>
    <t>Segundo</t>
  </si>
  <si>
    <t>Tercero</t>
  </si>
  <si>
    <t>Cuarto</t>
  </si>
  <si>
    <t>Ejercicio:</t>
  </si>
  <si>
    <t>Trimestre:</t>
  </si>
  <si>
    <t>Fecha de elaboración:</t>
  </si>
  <si>
    <t>Folio</t>
  </si>
  <si>
    <t>Estatus</t>
  </si>
  <si>
    <t>Tipo de Solicitud</t>
  </si>
  <si>
    <t>Descripción de la solicitud</t>
  </si>
  <si>
    <t>Colocar valor 1 si se ha emitido una resolución de clasificación de la información negando el acceso a esta. Colocar valor 0 caso contrario.</t>
  </si>
  <si>
    <t>Señalar el fundamento legal 
(si el valor es 1)</t>
  </si>
  <si>
    <t>Señalar la motivación y/o argumentación 
(si el valor es 1)</t>
  </si>
  <si>
    <t>Solicitudes con recurso de revisión</t>
  </si>
  <si>
    <t>Solicitudes que ameritaron clasificación</t>
  </si>
  <si>
    <t>Reservadas</t>
  </si>
  <si>
    <t>Confidenciales</t>
  </si>
  <si>
    <t>Parcialmente clasificadas</t>
  </si>
  <si>
    <t>Opciones</t>
  </si>
  <si>
    <t>Si</t>
  </si>
  <si>
    <t>No</t>
  </si>
  <si>
    <t>Valor</t>
  </si>
  <si>
    <t>Total de solicitudes Recibidas</t>
  </si>
  <si>
    <t>I. El número de solicitudes:</t>
  </si>
  <si>
    <t>a) Recibidas</t>
  </si>
  <si>
    <t>b) En proceso o trámite</t>
  </si>
  <si>
    <t>c) Retrasadas o pendientes</t>
  </si>
  <si>
    <t>d) Concluidas o resueltas.</t>
  </si>
  <si>
    <t>Desechada por falta de respuesta del ciudadano</t>
  </si>
  <si>
    <t>En proceso</t>
  </si>
  <si>
    <t>En proceso con prevención, sin identidad acreditada</t>
  </si>
  <si>
    <t>En proceso con prórroga</t>
  </si>
  <si>
    <t>En proceso, información adicional</t>
  </si>
  <si>
    <t>Terminada</t>
  </si>
  <si>
    <t>Información pública</t>
  </si>
  <si>
    <t>Datos Personales</t>
  </si>
  <si>
    <t>Total de Solicitudes por estatus</t>
  </si>
  <si>
    <t>Información Pública</t>
  </si>
  <si>
    <t>Breve descripción de la razón que la motivó
(Prórroga)</t>
  </si>
  <si>
    <t>Totales de Solicitudes con recurso de revisión</t>
  </si>
  <si>
    <t>Ninguna de las anteriores</t>
  </si>
  <si>
    <t>Total de solicitudes que ameritaron clasificación</t>
  </si>
  <si>
    <t>Para las solicitudes que ameritaron clasificación seleccione según su tipo</t>
  </si>
  <si>
    <t>Con pago realizado</t>
  </si>
  <si>
    <t>Con pago realizado, datos personales</t>
  </si>
  <si>
    <t>Desechada por falta de pago</t>
  </si>
  <si>
    <t>Desechada por falta de respuesta del sujeto obligado</t>
  </si>
  <si>
    <t>Desechada por falta de selección del medio de entrega</t>
  </si>
  <si>
    <t>En espera de ampliación de información</t>
  </si>
  <si>
    <t>En espera de confirmar trámite o desahogo de prevención, con identidad acreditada</t>
  </si>
  <si>
    <t>combo pnt</t>
  </si>
  <si>
    <t xml:space="preserve">Cancelada </t>
  </si>
  <si>
    <t>En espera de desahogo de prevención parcial</t>
  </si>
  <si>
    <t>En espera de forma de entrega</t>
  </si>
  <si>
    <t>En espera de forma de entrega, datos personales</t>
  </si>
  <si>
    <t>En espera de pago</t>
  </si>
  <si>
    <t>En espera de pago, datos personales</t>
  </si>
  <si>
    <t>En espera de resolución del comité de transparencia</t>
  </si>
  <si>
    <t>En proceso con identidad acreditada</t>
  </si>
  <si>
    <t>En proceso de entrega de informacion</t>
  </si>
  <si>
    <t>En proceso de entrega de información, datos personales</t>
  </si>
  <si>
    <t>En proceso, clasificada parcialmente</t>
  </si>
  <si>
    <t>En proceso, con resolución del comité de transparencia</t>
  </si>
  <si>
    <t>Pendiente de acreditación de la identidad</t>
  </si>
  <si>
    <t>Pendiente de entrega de respuesta</t>
  </si>
  <si>
    <t>Por registrar que se hizo efectivo el derecho</t>
  </si>
  <si>
    <t>Regreso de paso</t>
  </si>
  <si>
    <t>En espera de confirmar trámite o desahogo de prevención, sin identidad acreditada</t>
  </si>
  <si>
    <t>En proceso con prevención, con identidad acreditada</t>
  </si>
  <si>
    <t>En proceso con prórroga, sin identidad acreditada</t>
  </si>
  <si>
    <t>En proceso con prórroga, con identidad acreditada</t>
  </si>
  <si>
    <t>En proceso, parcialmente competente</t>
  </si>
  <si>
    <t>En proceso, parcialmente presentada</t>
  </si>
  <si>
    <t>En proceso, sin identidad acreditada</t>
  </si>
  <si>
    <t>C. Argelia Guadalupe Alegria Ocaña</t>
  </si>
  <si>
    <t>Lic. Dora Elena Fierros Martínez</t>
  </si>
  <si>
    <t>C. Aylín Fernanda Liévano Bustamante</t>
  </si>
  <si>
    <t>Lic. Nordhal Octavio Moreno López</t>
  </si>
  <si>
    <t>Mtro. Josué de Jesús Sánchez Flores</t>
  </si>
  <si>
    <t>Comisión Estatal De Búsqueda De Personas</t>
  </si>
  <si>
    <t>Lic. Mónica Teresita Broca Pérez</t>
  </si>
  <si>
    <t>Instituto del Patrimonio del Estado</t>
  </si>
  <si>
    <t>Mtra. Anayanci Zenteno Castillo</t>
  </si>
  <si>
    <t>Lic. Guadalupe Belen Sánchez Selvas</t>
  </si>
  <si>
    <t>C. Adolfo Garcia Román</t>
  </si>
  <si>
    <t>Mtro. Marcos Paúl González Vázquez</t>
  </si>
  <si>
    <t>C. María del Rocío Juana Portilla Arcos</t>
  </si>
  <si>
    <t>Ing. Sonia Berelin Tomas Pérez</t>
  </si>
  <si>
    <t>Ing. Fernando Enrique Castillo Coronado</t>
  </si>
  <si>
    <t>Daniel Escalante Pérez</t>
  </si>
  <si>
    <t>C.P. Elsy Álvarez Sánchez</t>
  </si>
  <si>
    <t>Lic. Laura Cristal Cabrera Vázquez</t>
  </si>
  <si>
    <t>Lic. Adriana Navarro Bermúdez</t>
  </si>
  <si>
    <t>Mtra. Kimberly Marisol Santizo Escalante</t>
  </si>
  <si>
    <t>C. Christian Geovanni Cartas Ibañez</t>
  </si>
  <si>
    <t>Lic. Luis Fernando López Vázquez</t>
  </si>
  <si>
    <t>Lic. Jesus Manuel Sanchez Mondragon</t>
  </si>
  <si>
    <t>Ing. Guadalupe Domínguez Sánchez</t>
  </si>
  <si>
    <t>Ing. Miguel Jonathan Santiago Jacob</t>
  </si>
  <si>
    <t>Lic. Néstor Arturo Mazariegos Zacarias</t>
  </si>
  <si>
    <t>Lic. Rubén Obed Molina Pérez</t>
  </si>
  <si>
    <t>Lic. Laura Guadalupe Gomez Corzo</t>
  </si>
  <si>
    <t>C.P. Carlos Manuel Hernandez Aguilar</t>
  </si>
  <si>
    <t>C. Jesús Mauricio Cervantes Montejo</t>
  </si>
  <si>
    <t>Lic. Mario Antonio Corzo Camacho</t>
  </si>
  <si>
    <t>Lic. Raul Puerto Ruiz</t>
  </si>
  <si>
    <t>+</t>
  </si>
  <si>
    <t>lic Fernando Rodriguez Espinosa</t>
  </si>
  <si>
    <t>Lic. Mariela Cristel Cal y Mayor Martínez</t>
  </si>
  <si>
    <t>C.P. Roberto Torres Lopez</t>
  </si>
  <si>
    <t>C. Emmanuel Alberto Lòpez Gonzalez</t>
  </si>
  <si>
    <t>C.P. Maria del Rosario Ballinas Farrera</t>
  </si>
  <si>
    <t>C. German Ludwing de la Rosa Barrios</t>
  </si>
  <si>
    <t>Sindicato Único de Trabajadores al Servicio del Municipio de Villaflores, Chiapas (SUTSMV)</t>
  </si>
  <si>
    <t>L.A.E. Celia Guadalupe Guzmán Besares</t>
  </si>
  <si>
    <t>Lic. Emma Maria Gómez Espinosa</t>
  </si>
  <si>
    <t>actualizado 29/03/2023</t>
  </si>
  <si>
    <t>Totales  
(Generados automaticamente)</t>
  </si>
  <si>
    <t>Total de Prórrogas</t>
  </si>
  <si>
    <t>Denominación o razón social (nombre) del Sujeto Obligado:</t>
  </si>
  <si>
    <r>
      <t xml:space="preserve">NOTA: Para el caso particular de solicitudes de información relacionadas con datos personales únicamente se capturarán las columnas de "Tipo de Solicitud", "Folio" y "Estatus de la Solicitud", el resto de las columnas quedarán en blanco, esto significa que las columnas asociadas a: "Descripción de la Solicitud", "Breve descripción de la razón que la motivó (Prórroga)" se dejarán sin captura de ningún tipo con el fin de no vulnerar los datos personales.  </t>
    </r>
    <r>
      <rPr>
        <b/>
        <sz val="15"/>
        <color theme="1"/>
        <rFont val="Calibri"/>
        <family val="2"/>
        <scheme val="minor"/>
      </rPr>
      <t>En este formato no deberán capturarse datos personales de ningún tipo.</t>
    </r>
  </si>
  <si>
    <t>"NOTA: Tratándose de solicitudes para el ejercicio de los derechos ARCO sólo se capturará información en las columnas denominadas 'Número de folio', 'Tipo de solicitud' y 'Estatus de la solicitud', el resto deberán quedar vacías o en blanco, lo cual significa que la columna asociada a 'Descripción de la solicitud' se dejará sin captura con la finalidad de no vulnerar los datos personales. En este formato no deberán capturarse datos personales de ningún tipo."</t>
  </si>
  <si>
    <t>Ampliación del plazo de respuesta 
(Prórroga)</t>
  </si>
  <si>
    <t>Resolución por Clasificación 
(Únicamente para Solicitudes de Información)</t>
  </si>
  <si>
    <r>
      <rPr>
        <b/>
        <sz val="13"/>
        <color theme="1"/>
        <rFont val="Calibri"/>
        <family val="2"/>
        <scheme val="minor"/>
      </rPr>
      <t>Nota</t>
    </r>
    <r>
      <rPr>
        <sz val="13"/>
        <color theme="1"/>
        <rFont val="Calibri"/>
        <family val="2"/>
        <scheme val="minor"/>
      </rPr>
      <t xml:space="preserve">
(En caso de tener algun comentario, expréselo en este espacio)</t>
    </r>
  </si>
  <si>
    <r>
      <rPr>
        <b/>
        <sz val="12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Tratandose de solicitudes para el ejercicio de los Derechos ARCO  únicamente se capturarán las columnas de "Folio", "Tipo de Solicitud" y "Estatus de la Solicitud", el resto de las columnas quedarán en blanco, esto significa que las columnas asociadas a: "Descripción de la Solicitud", "Breve descripción de la razón que la motivó (Prórroga)" se dejarán sin captura de ningún tipo con el fin de no vulnerar los datos personales.  </t>
    </r>
    <r>
      <rPr>
        <b/>
        <sz val="12"/>
        <color theme="1"/>
        <rFont val="Calibri"/>
        <family val="2"/>
        <scheme val="minor"/>
      </rPr>
      <t>En este formato no deberán capturarse datos personales de ningún tipo.</t>
    </r>
  </si>
  <si>
    <r>
      <t xml:space="preserve">El presente formato se emite para el cumplimiento de lo previsto en el </t>
    </r>
    <r>
      <rPr>
        <b/>
        <sz val="12"/>
        <color theme="1"/>
        <rFont val="Calibri"/>
        <family val="2"/>
        <scheme val="minor"/>
      </rPr>
      <t>artículo 71 de la Ley de Transparencia y Acceso a la Información Pública del Estado de Chiapas</t>
    </r>
    <r>
      <rPr>
        <sz val="12"/>
        <color theme="1"/>
        <rFont val="Calibri"/>
        <family val="2"/>
        <scheme val="minor"/>
      </rPr>
      <t xml:space="preserve">, así como lo previsto en el </t>
    </r>
    <r>
      <rPr>
        <b/>
        <sz val="12"/>
        <color theme="1"/>
        <rFont val="Calibri"/>
        <family val="2"/>
        <scheme val="minor"/>
      </rPr>
      <t>artículo 121 fracción XXII de la Ley de Protección de Datos Personales en Posesión de Sujetos Obligados del Estado de Chiapas</t>
    </r>
    <r>
      <rPr>
        <sz val="12"/>
        <color theme="1"/>
        <rFont val="Calibri"/>
        <family val="2"/>
        <scheme val="minor"/>
      </rPr>
      <t xml:space="preserve">.  </t>
    </r>
  </si>
  <si>
    <t>Lic. María del Pilar Pérez Chavarria</t>
  </si>
  <si>
    <t>Ervin Pérez Albores</t>
  </si>
  <si>
    <t>Tec. Williems Hernández Trejo</t>
  </si>
  <si>
    <t>Lic. César Emiliano Montero Moguel</t>
  </si>
  <si>
    <t>Lic. Moises Jordán Zambrano Morales</t>
  </si>
  <si>
    <t xml:space="preserve">revisado con el padron </t>
  </si>
  <si>
    <t>Lic. Roberto Bautista Ruiz</t>
  </si>
  <si>
    <t>C. Jairo Perceo Aguilar Jiménez</t>
  </si>
  <si>
    <t>Lic. Paúl Antonio Ramos González</t>
  </si>
  <si>
    <t>Lic. Juan Pablo García Mares</t>
  </si>
  <si>
    <t>Lic. Alejandro González Ruiz</t>
  </si>
  <si>
    <t>LAE. Nayber Flores Madrid</t>
  </si>
  <si>
    <t>Lic. Yannis Llarelis Torres Solórzano</t>
  </si>
  <si>
    <t>Roider Alejandro Cruz Malpica</t>
  </si>
  <si>
    <t>Lic. Froylán Montoya Mendoza</t>
  </si>
  <si>
    <t>Lic. Lizeth Victoria Montoya Gómez</t>
  </si>
  <si>
    <t>C. Mehir Morga Díaz</t>
  </si>
  <si>
    <t>Lic. Daniel Hernandez Gonzalez</t>
  </si>
  <si>
    <t>C. José Luis Martínez Sánchez</t>
  </si>
  <si>
    <t>C. José Antonio Molina Lavariega</t>
  </si>
  <si>
    <t>Lic. Bernarda Flor Parcero Jiménez</t>
  </si>
  <si>
    <t>C. María Idolina Urbina Aggeler</t>
  </si>
  <si>
    <t>Luis Gerardo Pérez Sarmiento</t>
  </si>
  <si>
    <t>Partido Movimiento Ciudadano</t>
  </si>
  <si>
    <t>Lic. Adolfo Reyna Moreno</t>
  </si>
  <si>
    <t>Partido Popular Chiapaneco</t>
  </si>
  <si>
    <t>Alondra Jamilette Balcázar Lorenzo</t>
  </si>
  <si>
    <t>Mtra. Verónica Vázquez Nataren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</si>
</sst>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Garamond"/>
      <family val="1"/>
    </font>
    <font>
      <sz val="15"/>
      <color theme="1"/>
      <name val="Garamond"/>
      <family val="1"/>
    </font>
    <font>
      <b/>
      <i/>
      <sz val="15"/>
      <color theme="1"/>
      <name val="Garamond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0"/>
      <name val="Arial"/>
      <family val="2"/>
    </font>
    <font>
      <sz val="13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5"/>
      <color rgb="FF2C363A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1" fillId="0" borderId="1" xfId="0" applyFont="1" applyBorder="1" applyAlignment="1">
      <alignment vertical="center"/>
    </xf>
    <xf numFmtId="0" fontId="9" fillId="0" borderId="1" xfId="0" applyFont="1" applyBorder="1"/>
    <xf numFmtId="0" fontId="8" fillId="0" borderId="2" xfId="0" applyFont="1" applyBorder="1" applyAlignment="1">
      <alignment horizontal="left" vertical="center"/>
    </xf>
    <xf numFmtId="0" fontId="9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" fillId="0" borderId="1" xfId="0" applyFont="1" applyBorder="1"/>
    <xf numFmtId="0" fontId="6" fillId="0" borderId="0" xfId="0" applyFont="1"/>
    <xf numFmtId="0" fontId="15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justify" vertical="justify" wrapText="1"/>
      <protection locked="0"/>
    </xf>
    <xf numFmtId="0" fontId="17" fillId="0" borderId="6" xfId="0" applyFont="1" applyBorder="1" applyAlignment="1" applyProtection="1">
      <alignment horizontal="justify" vertical="justify" wrapText="1"/>
      <protection locked="0"/>
    </xf>
    <xf numFmtId="0" fontId="17" fillId="0" borderId="0" xfId="0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justify" vertical="justify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6" fillId="9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7" borderId="1" xfId="0" applyFont="1" applyFill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9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 vertical="center"/>
    </xf>
    <xf numFmtId="0" fontId="17" fillId="0" borderId="4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7" fillId="0" borderId="4" xfId="0" applyFont="1" applyBorder="1" applyAlignment="1" applyProtection="1">
      <alignment horizontal="justify" vertical="justify" wrapText="1"/>
      <protection locked="0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8AD28647-F03D-4BC4-935D-459749F56E48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962952</xdr:colOff>
      <xdr:row>0</xdr:row>
      <xdr:rowOff>58227</xdr:rowOff>
    </xdr:from>
    <xdr:to>
      <xdr:col>0</xdr:col>
      <xdr:colOff>2533650</xdr:colOff>
      <xdr:row>4</xdr:row>
      <xdr:rowOff>50313</xdr:rowOff>
    </xdr:to>
    <xdr:pic>
      <xdr:nvPicPr>
        <xdr:cNvPr id="2" name="Imagen 13" descr="01 Escudo Chiapas Vertical">
          <a:extLst>
            <a:ext uri="{FF2B5EF4-FFF2-40B4-BE49-F238E27FC236}">
              <a16:creationId xmlns:a16="http://schemas.microsoft.com/office/drawing/2014/main" id="{8C11D435-069F-4276-9F0C-B1094C74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52" y="58227"/>
          <a:ext cx="1570698" cy="103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225136</xdr:colOff>
      <xdr:row>0</xdr:row>
      <xdr:rowOff>138545</xdr:rowOff>
    </xdr:from>
    <xdr:to>
      <xdr:col>10</xdr:col>
      <xdr:colOff>675409</xdr:colOff>
      <xdr:row>5</xdr:row>
      <xdr:rowOff>207818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61DC0B40-6CF1-4CC6-8C2F-666D60DC267F}"/>
            </a:ext>
          </a:extLst>
        </xdr:cNvPr>
        <xdr:cNvSpPr/>
      </xdr:nvSpPr>
      <xdr:spPr>
        <a:xfrm>
          <a:off x="27895261" y="138545"/>
          <a:ext cx="2631498" cy="1364673"/>
        </a:xfrm>
        <a:prstGeom prst="rect">
          <a:avLst/>
        </a:prstGeom>
        <a:solidFill>
          <a:schemeClr val="bg1"/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MX" sz="13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2300384</xdr:colOff>
      <xdr:row>0</xdr:row>
      <xdr:rowOff>35253</xdr:rowOff>
    </xdr:from>
    <xdr:to>
      <xdr:col>3</xdr:col>
      <xdr:colOff>383628</xdr:colOff>
      <xdr:row>4</xdr:row>
      <xdr:rowOff>130503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97BA06-71AD-46F6-8951-E75ABAA507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35" b="8155"/>
        <a:stretch/>
      </xdr:blipFill>
      <xdr:spPr>
        <a:xfrm>
          <a:off x="5243609" y="35253"/>
          <a:ext cx="222661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A20-951E-407C-823F-9FF6858DF6C2}">
  <dimension ref="A1:C323"/>
  <sheetViews>
    <sheetView zoomScale="148" zoomScaleNormal="148" workbookViewId="0">
      <selection activeCell="B1" sqref="B1"/>
    </sheetView>
  </sheetViews>
  <sheetFormatPr baseColWidth="10" defaultRowHeight="17.399999999999999" x14ac:dyDescent="0.35"/>
  <cols>
    <col min="1" max="1" width="78.44140625" style="14" customWidth="1"/>
    <col min="2" max="2" width="54.5546875" style="12" customWidth="1"/>
  </cols>
  <sheetData>
    <row r="1" spans="1:2" ht="19.8" x14ac:dyDescent="0.3">
      <c r="A1" s="3" t="s">
        <v>5</v>
      </c>
      <c r="B1" s="4" t="s">
        <v>6</v>
      </c>
    </row>
    <row r="2" spans="1:2" x14ac:dyDescent="0.3">
      <c r="A2" s="5" t="s">
        <v>7</v>
      </c>
      <c r="B2" s="6" t="s">
        <v>8</v>
      </c>
    </row>
    <row r="3" spans="1:2" x14ac:dyDescent="0.3">
      <c r="A3" s="5" t="s">
        <v>9</v>
      </c>
      <c r="B3" s="6" t="s">
        <v>611</v>
      </c>
    </row>
    <row r="4" spans="1:2" x14ac:dyDescent="0.3">
      <c r="A4" s="5" t="s">
        <v>10</v>
      </c>
      <c r="B4" s="6" t="s">
        <v>612</v>
      </c>
    </row>
    <row r="5" spans="1:2" x14ac:dyDescent="0.3">
      <c r="A5" s="5" t="s">
        <v>11</v>
      </c>
      <c r="B5" s="6" t="s">
        <v>12</v>
      </c>
    </row>
    <row r="6" spans="1:2" x14ac:dyDescent="0.3">
      <c r="A6" s="5" t="s">
        <v>13</v>
      </c>
      <c r="B6" s="6" t="s">
        <v>14</v>
      </c>
    </row>
    <row r="7" spans="1:2" x14ac:dyDescent="0.3">
      <c r="A7" s="5" t="s">
        <v>15</v>
      </c>
      <c r="B7" s="6" t="s">
        <v>16</v>
      </c>
    </row>
    <row r="8" spans="1:2" x14ac:dyDescent="0.3">
      <c r="A8" s="5" t="s">
        <v>17</v>
      </c>
      <c r="B8" s="6" t="s">
        <v>18</v>
      </c>
    </row>
    <row r="9" spans="1:2" x14ac:dyDescent="0.3">
      <c r="A9" s="5" t="s">
        <v>19</v>
      </c>
      <c r="B9" s="6" t="s">
        <v>20</v>
      </c>
    </row>
    <row r="10" spans="1:2" x14ac:dyDescent="0.3">
      <c r="A10" s="5" t="s">
        <v>21</v>
      </c>
      <c r="B10" s="6" t="s">
        <v>22</v>
      </c>
    </row>
    <row r="11" spans="1:2" x14ac:dyDescent="0.3">
      <c r="A11" s="5" t="s">
        <v>23</v>
      </c>
      <c r="B11" s="6" t="s">
        <v>613</v>
      </c>
    </row>
    <row r="12" spans="1:2" x14ac:dyDescent="0.3">
      <c r="A12" s="5" t="s">
        <v>24</v>
      </c>
      <c r="B12" s="6" t="s">
        <v>614</v>
      </c>
    </row>
    <row r="13" spans="1:2" x14ac:dyDescent="0.3">
      <c r="A13" s="5" t="s">
        <v>25</v>
      </c>
      <c r="B13" s="6" t="s">
        <v>26</v>
      </c>
    </row>
    <row r="14" spans="1:2" x14ac:dyDescent="0.3">
      <c r="A14" s="5" t="s">
        <v>27</v>
      </c>
      <c r="B14" s="6" t="s">
        <v>28</v>
      </c>
    </row>
    <row r="15" spans="1:2" x14ac:dyDescent="0.3">
      <c r="A15" s="5" t="s">
        <v>29</v>
      </c>
      <c r="B15" s="6" t="s">
        <v>30</v>
      </c>
    </row>
    <row r="16" spans="1:2" x14ac:dyDescent="0.3">
      <c r="A16" s="5" t="s">
        <v>31</v>
      </c>
      <c r="B16" s="6" t="s">
        <v>32</v>
      </c>
    </row>
    <row r="17" spans="1:2" x14ac:dyDescent="0.3">
      <c r="A17" s="5" t="s">
        <v>33</v>
      </c>
      <c r="B17" s="6" t="s">
        <v>34</v>
      </c>
    </row>
    <row r="18" spans="1:2" x14ac:dyDescent="0.3">
      <c r="A18" s="5" t="s">
        <v>35</v>
      </c>
      <c r="B18" s="6" t="s">
        <v>36</v>
      </c>
    </row>
    <row r="19" spans="1:2" x14ac:dyDescent="0.3">
      <c r="A19" s="5" t="s">
        <v>37</v>
      </c>
      <c r="B19" s="6" t="s">
        <v>38</v>
      </c>
    </row>
    <row r="20" spans="1:2" x14ac:dyDescent="0.3">
      <c r="A20" s="5" t="s">
        <v>39</v>
      </c>
      <c r="B20" s="6" t="s">
        <v>615</v>
      </c>
    </row>
    <row r="21" spans="1:2" x14ac:dyDescent="0.3">
      <c r="A21" s="5" t="s">
        <v>40</v>
      </c>
      <c r="B21" s="6" t="s">
        <v>41</v>
      </c>
    </row>
    <row r="22" spans="1:2" x14ac:dyDescent="0.3">
      <c r="A22" s="5" t="s">
        <v>42</v>
      </c>
      <c r="B22" s="6" t="s">
        <v>43</v>
      </c>
    </row>
    <row r="23" spans="1:2" x14ac:dyDescent="0.3">
      <c r="A23" s="5" t="s">
        <v>616</v>
      </c>
      <c r="B23" s="6" t="s">
        <v>617</v>
      </c>
    </row>
    <row r="24" spans="1:2" x14ac:dyDescent="0.3">
      <c r="A24" s="5" t="s">
        <v>44</v>
      </c>
      <c r="B24" s="6" t="s">
        <v>45</v>
      </c>
    </row>
    <row r="25" spans="1:2" x14ac:dyDescent="0.3">
      <c r="A25" s="5" t="s">
        <v>46</v>
      </c>
      <c r="B25" s="6" t="s">
        <v>47</v>
      </c>
    </row>
    <row r="26" spans="1:2" x14ac:dyDescent="0.3">
      <c r="A26" s="5" t="s">
        <v>48</v>
      </c>
      <c r="B26" s="6" t="s">
        <v>49</v>
      </c>
    </row>
    <row r="27" spans="1:2" x14ac:dyDescent="0.3">
      <c r="A27" s="5" t="s">
        <v>50</v>
      </c>
      <c r="B27" s="6" t="s">
        <v>51</v>
      </c>
    </row>
    <row r="28" spans="1:2" x14ac:dyDescent="0.3">
      <c r="A28" s="5" t="s">
        <v>52</v>
      </c>
      <c r="B28" s="6" t="s">
        <v>53</v>
      </c>
    </row>
    <row r="29" spans="1:2" x14ac:dyDescent="0.3">
      <c r="A29" s="5" t="s">
        <v>618</v>
      </c>
      <c r="B29" s="6" t="s">
        <v>54</v>
      </c>
    </row>
    <row r="30" spans="1:2" x14ac:dyDescent="0.3">
      <c r="A30" s="5" t="s">
        <v>55</v>
      </c>
      <c r="B30" s="6" t="s">
        <v>56</v>
      </c>
    </row>
    <row r="31" spans="1:2" x14ac:dyDescent="0.3">
      <c r="A31" s="5" t="s">
        <v>57</v>
      </c>
      <c r="B31" s="6" t="s">
        <v>58</v>
      </c>
    </row>
    <row r="32" spans="1:2" x14ac:dyDescent="0.3">
      <c r="A32" s="5" t="s">
        <v>59</v>
      </c>
      <c r="B32" s="6" t="s">
        <v>60</v>
      </c>
    </row>
    <row r="33" spans="1:2" x14ac:dyDescent="0.3">
      <c r="A33" s="5" t="s">
        <v>61</v>
      </c>
      <c r="B33" s="6" t="s">
        <v>62</v>
      </c>
    </row>
    <row r="34" spans="1:2" x14ac:dyDescent="0.3">
      <c r="A34" s="5" t="s">
        <v>63</v>
      </c>
      <c r="B34" s="6" t="s">
        <v>619</v>
      </c>
    </row>
    <row r="35" spans="1:2" x14ac:dyDescent="0.3">
      <c r="A35" s="5" t="s">
        <v>64</v>
      </c>
      <c r="B35" s="6" t="s">
        <v>670</v>
      </c>
    </row>
    <row r="36" spans="1:2" x14ac:dyDescent="0.3">
      <c r="A36" s="5" t="s">
        <v>65</v>
      </c>
      <c r="B36" s="6" t="s">
        <v>66</v>
      </c>
    </row>
    <row r="37" spans="1:2" x14ac:dyDescent="0.3">
      <c r="A37" s="5" t="s">
        <v>67</v>
      </c>
      <c r="B37" s="6" t="s">
        <v>620</v>
      </c>
    </row>
    <row r="38" spans="1:2" x14ac:dyDescent="0.3">
      <c r="A38" s="5" t="s">
        <v>68</v>
      </c>
      <c r="B38" s="6" t="s">
        <v>69</v>
      </c>
    </row>
    <row r="39" spans="1:2" x14ac:dyDescent="0.3">
      <c r="A39" s="5" t="s">
        <v>70</v>
      </c>
      <c r="B39" s="6" t="s">
        <v>664</v>
      </c>
    </row>
    <row r="40" spans="1:2" x14ac:dyDescent="0.3">
      <c r="A40" s="5" t="s">
        <v>71</v>
      </c>
      <c r="B40" s="6" t="s">
        <v>72</v>
      </c>
    </row>
    <row r="41" spans="1:2" x14ac:dyDescent="0.3">
      <c r="A41" s="5" t="s">
        <v>73</v>
      </c>
      <c r="B41" s="6" t="s">
        <v>671</v>
      </c>
    </row>
    <row r="42" spans="1:2" x14ac:dyDescent="0.3">
      <c r="A42" s="5" t="s">
        <v>74</v>
      </c>
      <c r="B42" s="6" t="s">
        <v>75</v>
      </c>
    </row>
    <row r="43" spans="1:2" x14ac:dyDescent="0.3">
      <c r="A43" s="5" t="s">
        <v>76</v>
      </c>
      <c r="B43" s="6" t="s">
        <v>77</v>
      </c>
    </row>
    <row r="44" spans="1:2" x14ac:dyDescent="0.3">
      <c r="A44" s="5" t="s">
        <v>78</v>
      </c>
      <c r="B44" s="6" t="s">
        <v>79</v>
      </c>
    </row>
    <row r="45" spans="1:2" x14ac:dyDescent="0.3">
      <c r="A45" s="5" t="s">
        <v>80</v>
      </c>
      <c r="B45" s="6" t="s">
        <v>81</v>
      </c>
    </row>
    <row r="46" spans="1:2" x14ac:dyDescent="0.3">
      <c r="A46" s="5" t="s">
        <v>82</v>
      </c>
      <c r="B46" s="6" t="s">
        <v>622</v>
      </c>
    </row>
    <row r="47" spans="1:2" x14ac:dyDescent="0.3">
      <c r="A47" s="5" t="s">
        <v>83</v>
      </c>
      <c r="B47" s="6" t="s">
        <v>84</v>
      </c>
    </row>
    <row r="48" spans="1:2" x14ac:dyDescent="0.3">
      <c r="A48" s="5" t="s">
        <v>85</v>
      </c>
      <c r="B48" s="6" t="s">
        <v>86</v>
      </c>
    </row>
    <row r="49" spans="1:2" x14ac:dyDescent="0.3">
      <c r="A49" s="5" t="s">
        <v>87</v>
      </c>
      <c r="B49" s="6" t="s">
        <v>621</v>
      </c>
    </row>
    <row r="50" spans="1:2" x14ac:dyDescent="0.3">
      <c r="A50" s="5" t="s">
        <v>88</v>
      </c>
      <c r="B50" s="6" t="s">
        <v>89</v>
      </c>
    </row>
    <row r="51" spans="1:2" x14ac:dyDescent="0.3">
      <c r="A51" s="5" t="s">
        <v>90</v>
      </c>
      <c r="B51" s="6" t="s">
        <v>91</v>
      </c>
    </row>
    <row r="52" spans="1:2" x14ac:dyDescent="0.3">
      <c r="A52" s="5" t="s">
        <v>92</v>
      </c>
      <c r="B52" s="6" t="s">
        <v>93</v>
      </c>
    </row>
    <row r="53" spans="1:2" x14ac:dyDescent="0.3">
      <c r="A53" s="5" t="s">
        <v>94</v>
      </c>
      <c r="B53" s="6" t="s">
        <v>95</v>
      </c>
    </row>
    <row r="54" spans="1:2" x14ac:dyDescent="0.3">
      <c r="A54" s="7" t="s">
        <v>96</v>
      </c>
      <c r="B54" s="6" t="s">
        <v>97</v>
      </c>
    </row>
    <row r="55" spans="1:2" x14ac:dyDescent="0.3">
      <c r="A55" s="5" t="s">
        <v>98</v>
      </c>
      <c r="B55" s="6" t="s">
        <v>99</v>
      </c>
    </row>
    <row r="56" spans="1:2" x14ac:dyDescent="0.3">
      <c r="A56" s="5" t="s">
        <v>100</v>
      </c>
      <c r="B56" s="6" t="s">
        <v>672</v>
      </c>
    </row>
    <row r="57" spans="1:2" x14ac:dyDescent="0.3">
      <c r="A57" s="5" t="s">
        <v>101</v>
      </c>
      <c r="B57" s="6" t="s">
        <v>102</v>
      </c>
    </row>
    <row r="58" spans="1:2" x14ac:dyDescent="0.3">
      <c r="A58" s="5" t="s">
        <v>103</v>
      </c>
      <c r="B58" s="6" t="s">
        <v>104</v>
      </c>
    </row>
    <row r="59" spans="1:2" x14ac:dyDescent="0.3">
      <c r="A59" s="5" t="s">
        <v>105</v>
      </c>
      <c r="B59" s="6" t="s">
        <v>106</v>
      </c>
    </row>
    <row r="60" spans="1:2" x14ac:dyDescent="0.3">
      <c r="A60" s="5" t="s">
        <v>107</v>
      </c>
      <c r="B60" s="6" t="s">
        <v>108</v>
      </c>
    </row>
    <row r="61" spans="1:2" x14ac:dyDescent="0.3">
      <c r="A61" s="5" t="s">
        <v>109</v>
      </c>
      <c r="B61" s="6" t="s">
        <v>623</v>
      </c>
    </row>
    <row r="62" spans="1:2" x14ac:dyDescent="0.3">
      <c r="A62" s="5" t="s">
        <v>110</v>
      </c>
      <c r="B62" s="6" t="s">
        <v>111</v>
      </c>
    </row>
    <row r="63" spans="1:2" x14ac:dyDescent="0.3">
      <c r="A63" s="5" t="s">
        <v>112</v>
      </c>
      <c r="B63" s="6" t="s">
        <v>113</v>
      </c>
    </row>
    <row r="64" spans="1:2" x14ac:dyDescent="0.3">
      <c r="A64" s="5" t="s">
        <v>114</v>
      </c>
      <c r="B64" s="6" t="s">
        <v>115</v>
      </c>
    </row>
    <row r="65" spans="1:2" x14ac:dyDescent="0.3">
      <c r="A65" s="5" t="s">
        <v>116</v>
      </c>
      <c r="B65" s="6" t="s">
        <v>117</v>
      </c>
    </row>
    <row r="66" spans="1:2" x14ac:dyDescent="0.3">
      <c r="A66" s="5" t="s">
        <v>118</v>
      </c>
      <c r="B66" s="6" t="s">
        <v>119</v>
      </c>
    </row>
    <row r="67" spans="1:2" x14ac:dyDescent="0.3">
      <c r="A67" s="5" t="s">
        <v>120</v>
      </c>
      <c r="B67" s="6" t="s">
        <v>121</v>
      </c>
    </row>
    <row r="68" spans="1:2" x14ac:dyDescent="0.3">
      <c r="A68" s="5" t="s">
        <v>122</v>
      </c>
      <c r="B68" s="6" t="s">
        <v>123</v>
      </c>
    </row>
    <row r="69" spans="1:2" x14ac:dyDescent="0.3">
      <c r="A69" s="5" t="s">
        <v>124</v>
      </c>
      <c r="B69" s="6" t="s">
        <v>673</v>
      </c>
    </row>
    <row r="70" spans="1:2" x14ac:dyDescent="0.3">
      <c r="A70" s="5" t="s">
        <v>125</v>
      </c>
      <c r="B70" s="6" t="s">
        <v>126</v>
      </c>
    </row>
    <row r="71" spans="1:2" x14ac:dyDescent="0.3">
      <c r="A71" s="5" t="s">
        <v>127</v>
      </c>
      <c r="B71" s="6" t="s">
        <v>128</v>
      </c>
    </row>
    <row r="72" spans="1:2" x14ac:dyDescent="0.3">
      <c r="A72" s="5" t="s">
        <v>129</v>
      </c>
      <c r="B72" s="6" t="s">
        <v>130</v>
      </c>
    </row>
    <row r="73" spans="1:2" x14ac:dyDescent="0.3">
      <c r="A73" s="5" t="s">
        <v>131</v>
      </c>
      <c r="B73" s="6" t="s">
        <v>132</v>
      </c>
    </row>
    <row r="74" spans="1:2" x14ac:dyDescent="0.3">
      <c r="A74" s="5" t="s">
        <v>133</v>
      </c>
      <c r="B74" s="6" t="s">
        <v>674</v>
      </c>
    </row>
    <row r="75" spans="1:2" x14ac:dyDescent="0.3">
      <c r="A75" s="5" t="s">
        <v>134</v>
      </c>
      <c r="B75" s="6" t="s">
        <v>135</v>
      </c>
    </row>
    <row r="76" spans="1:2" x14ac:dyDescent="0.3">
      <c r="A76" s="5" t="s">
        <v>136</v>
      </c>
      <c r="B76" s="6" t="s">
        <v>137</v>
      </c>
    </row>
    <row r="77" spans="1:2" x14ac:dyDescent="0.3">
      <c r="A77" s="5" t="s">
        <v>138</v>
      </c>
      <c r="B77" s="6" t="s">
        <v>139</v>
      </c>
    </row>
    <row r="78" spans="1:2" x14ac:dyDescent="0.3">
      <c r="A78" s="5" t="s">
        <v>140</v>
      </c>
      <c r="B78" s="6" t="s">
        <v>141</v>
      </c>
    </row>
    <row r="79" spans="1:2" x14ac:dyDescent="0.3">
      <c r="A79" s="5" t="s">
        <v>142</v>
      </c>
      <c r="B79" s="6" t="s">
        <v>143</v>
      </c>
    </row>
    <row r="80" spans="1:2" x14ac:dyDescent="0.3">
      <c r="A80" s="5" t="s">
        <v>144</v>
      </c>
      <c r="B80" s="6" t="s">
        <v>145</v>
      </c>
    </row>
    <row r="81" spans="1:2" x14ac:dyDescent="0.3">
      <c r="A81" s="5" t="s">
        <v>146</v>
      </c>
      <c r="B81" s="6" t="s">
        <v>147</v>
      </c>
    </row>
    <row r="82" spans="1:2" x14ac:dyDescent="0.3">
      <c r="A82" s="5" t="s">
        <v>148</v>
      </c>
      <c r="B82" s="6" t="s">
        <v>149</v>
      </c>
    </row>
    <row r="83" spans="1:2" x14ac:dyDescent="0.3">
      <c r="A83" s="5" t="s">
        <v>150</v>
      </c>
      <c r="B83" s="6" t="s">
        <v>624</v>
      </c>
    </row>
    <row r="84" spans="1:2" x14ac:dyDescent="0.3">
      <c r="A84" s="5" t="s">
        <v>151</v>
      </c>
      <c r="B84" s="6" t="s">
        <v>625</v>
      </c>
    </row>
    <row r="85" spans="1:2" x14ac:dyDescent="0.3">
      <c r="A85" s="5" t="s">
        <v>152</v>
      </c>
      <c r="B85" s="6" t="s">
        <v>665</v>
      </c>
    </row>
    <row r="86" spans="1:2" x14ac:dyDescent="0.3">
      <c r="A86" s="5" t="s">
        <v>153</v>
      </c>
      <c r="B86" s="6" t="s">
        <v>154</v>
      </c>
    </row>
    <row r="87" spans="1:2" x14ac:dyDescent="0.3">
      <c r="A87" s="5" t="s">
        <v>155</v>
      </c>
      <c r="B87" s="6" t="s">
        <v>156</v>
      </c>
    </row>
    <row r="88" spans="1:2" x14ac:dyDescent="0.3">
      <c r="A88" s="5" t="s">
        <v>157</v>
      </c>
      <c r="B88" s="6" t="s">
        <v>158</v>
      </c>
    </row>
    <row r="89" spans="1:2" x14ac:dyDescent="0.3">
      <c r="A89" s="5" t="s">
        <v>159</v>
      </c>
      <c r="B89" s="6" t="s">
        <v>160</v>
      </c>
    </row>
    <row r="90" spans="1:2" x14ac:dyDescent="0.3">
      <c r="A90" s="5" t="s">
        <v>161</v>
      </c>
      <c r="B90" s="6" t="s">
        <v>162</v>
      </c>
    </row>
    <row r="91" spans="1:2" x14ac:dyDescent="0.3">
      <c r="A91" s="5" t="s">
        <v>163</v>
      </c>
      <c r="B91" s="6" t="s">
        <v>164</v>
      </c>
    </row>
    <row r="92" spans="1:2" x14ac:dyDescent="0.3">
      <c r="A92" s="5" t="s">
        <v>165</v>
      </c>
      <c r="B92" s="6" t="s">
        <v>166</v>
      </c>
    </row>
    <row r="93" spans="1:2" x14ac:dyDescent="0.35">
      <c r="A93" s="5" t="s">
        <v>167</v>
      </c>
      <c r="B93" s="8" t="s">
        <v>168</v>
      </c>
    </row>
    <row r="94" spans="1:2" x14ac:dyDescent="0.3">
      <c r="A94" s="5" t="s">
        <v>169</v>
      </c>
      <c r="B94" s="6" t="s">
        <v>170</v>
      </c>
    </row>
    <row r="95" spans="1:2" x14ac:dyDescent="0.3">
      <c r="A95" s="5" t="s">
        <v>171</v>
      </c>
      <c r="B95" s="6" t="s">
        <v>172</v>
      </c>
    </row>
    <row r="96" spans="1:2" x14ac:dyDescent="0.3">
      <c r="A96" s="5" t="s">
        <v>173</v>
      </c>
      <c r="B96" s="6" t="s">
        <v>626</v>
      </c>
    </row>
    <row r="97" spans="1:2" x14ac:dyDescent="0.3">
      <c r="A97" s="5" t="s">
        <v>174</v>
      </c>
      <c r="B97" s="6" t="s">
        <v>175</v>
      </c>
    </row>
    <row r="98" spans="1:2" x14ac:dyDescent="0.3">
      <c r="A98" s="5" t="s">
        <v>176</v>
      </c>
      <c r="B98" s="6" t="s">
        <v>177</v>
      </c>
    </row>
    <row r="99" spans="1:2" x14ac:dyDescent="0.3">
      <c r="A99" s="5" t="s">
        <v>178</v>
      </c>
      <c r="B99" s="6" t="s">
        <v>179</v>
      </c>
    </row>
    <row r="100" spans="1:2" x14ac:dyDescent="0.3">
      <c r="A100" s="5" t="s">
        <v>180</v>
      </c>
      <c r="B100" s="6" t="s">
        <v>181</v>
      </c>
    </row>
    <row r="101" spans="1:2" x14ac:dyDescent="0.3">
      <c r="A101" s="5" t="s">
        <v>182</v>
      </c>
      <c r="B101" s="6" t="s">
        <v>183</v>
      </c>
    </row>
    <row r="102" spans="1:2" x14ac:dyDescent="0.3">
      <c r="A102" s="5" t="s">
        <v>184</v>
      </c>
      <c r="B102" s="6" t="s">
        <v>185</v>
      </c>
    </row>
    <row r="103" spans="1:2" x14ac:dyDescent="0.3">
      <c r="A103" s="5" t="s">
        <v>186</v>
      </c>
      <c r="B103" s="6" t="s">
        <v>666</v>
      </c>
    </row>
    <row r="104" spans="1:2" x14ac:dyDescent="0.3">
      <c r="A104" s="5" t="s">
        <v>187</v>
      </c>
      <c r="B104" s="6" t="s">
        <v>188</v>
      </c>
    </row>
    <row r="105" spans="1:2" x14ac:dyDescent="0.3">
      <c r="A105" s="5" t="s">
        <v>189</v>
      </c>
      <c r="B105" s="6" t="s">
        <v>190</v>
      </c>
    </row>
    <row r="106" spans="1:2" x14ac:dyDescent="0.3">
      <c r="A106" s="5" t="s">
        <v>191</v>
      </c>
      <c r="B106" s="6" t="s">
        <v>192</v>
      </c>
    </row>
    <row r="107" spans="1:2" x14ac:dyDescent="0.3">
      <c r="A107" s="5" t="s">
        <v>193</v>
      </c>
      <c r="B107" s="6" t="s">
        <v>627</v>
      </c>
    </row>
    <row r="108" spans="1:2" x14ac:dyDescent="0.3">
      <c r="A108" s="5" t="s">
        <v>194</v>
      </c>
      <c r="B108" s="6" t="s">
        <v>195</v>
      </c>
    </row>
    <row r="109" spans="1:2" x14ac:dyDescent="0.3">
      <c r="A109" s="5" t="s">
        <v>196</v>
      </c>
      <c r="B109" s="6" t="s">
        <v>197</v>
      </c>
    </row>
    <row r="110" spans="1:2" x14ac:dyDescent="0.3">
      <c r="A110" s="5" t="s">
        <v>198</v>
      </c>
      <c r="B110" s="6" t="s">
        <v>199</v>
      </c>
    </row>
    <row r="111" spans="1:2" x14ac:dyDescent="0.3">
      <c r="A111" s="5" t="s">
        <v>200</v>
      </c>
      <c r="B111" s="6" t="s">
        <v>675</v>
      </c>
    </row>
    <row r="112" spans="1:2" x14ac:dyDescent="0.3">
      <c r="A112" s="5" t="s">
        <v>201</v>
      </c>
      <c r="B112" s="6" t="s">
        <v>202</v>
      </c>
    </row>
    <row r="113" spans="1:2" x14ac:dyDescent="0.3">
      <c r="A113" s="5" t="s">
        <v>203</v>
      </c>
      <c r="B113" s="6" t="s">
        <v>204</v>
      </c>
    </row>
    <row r="114" spans="1:2" x14ac:dyDescent="0.3">
      <c r="A114" s="5" t="s">
        <v>205</v>
      </c>
      <c r="B114" s="9" t="s">
        <v>206</v>
      </c>
    </row>
    <row r="115" spans="1:2" x14ac:dyDescent="0.3">
      <c r="A115" s="5" t="s">
        <v>207</v>
      </c>
      <c r="B115" s="6" t="s">
        <v>208</v>
      </c>
    </row>
    <row r="116" spans="1:2" x14ac:dyDescent="0.3">
      <c r="A116" s="5" t="s">
        <v>209</v>
      </c>
      <c r="B116" s="6" t="s">
        <v>210</v>
      </c>
    </row>
    <row r="117" spans="1:2" x14ac:dyDescent="0.3">
      <c r="A117" s="5" t="s">
        <v>211</v>
      </c>
      <c r="B117" s="6" t="s">
        <v>628</v>
      </c>
    </row>
    <row r="118" spans="1:2" x14ac:dyDescent="0.3">
      <c r="A118" s="5" t="s">
        <v>212</v>
      </c>
      <c r="B118" s="6" t="s">
        <v>213</v>
      </c>
    </row>
    <row r="119" spans="1:2" x14ac:dyDescent="0.3">
      <c r="A119" s="5" t="s">
        <v>214</v>
      </c>
      <c r="B119" s="6" t="s">
        <v>215</v>
      </c>
    </row>
    <row r="120" spans="1:2" x14ac:dyDescent="0.3">
      <c r="A120" s="5" t="s">
        <v>216</v>
      </c>
      <c r="B120" s="6" t="s">
        <v>217</v>
      </c>
    </row>
    <row r="121" spans="1:2" x14ac:dyDescent="0.3">
      <c r="A121" s="5" t="s">
        <v>218</v>
      </c>
      <c r="B121" s="6" t="s">
        <v>629</v>
      </c>
    </row>
    <row r="122" spans="1:2" x14ac:dyDescent="0.3">
      <c r="A122" s="5" t="s">
        <v>219</v>
      </c>
      <c r="B122" s="6" t="s">
        <v>220</v>
      </c>
    </row>
    <row r="123" spans="1:2" x14ac:dyDescent="0.3">
      <c r="A123" s="5" t="s">
        <v>221</v>
      </c>
      <c r="B123" s="6" t="s">
        <v>222</v>
      </c>
    </row>
    <row r="124" spans="1:2" x14ac:dyDescent="0.3">
      <c r="A124" s="5" t="s">
        <v>223</v>
      </c>
      <c r="B124" s="6" t="s">
        <v>224</v>
      </c>
    </row>
    <row r="125" spans="1:2" x14ac:dyDescent="0.3">
      <c r="A125" s="5" t="s">
        <v>225</v>
      </c>
      <c r="B125" s="6" t="s">
        <v>676</v>
      </c>
    </row>
    <row r="126" spans="1:2" x14ac:dyDescent="0.3">
      <c r="A126" s="5" t="s">
        <v>226</v>
      </c>
      <c r="B126" s="6" t="s">
        <v>630</v>
      </c>
    </row>
    <row r="127" spans="1:2" x14ac:dyDescent="0.3">
      <c r="A127" s="5" t="s">
        <v>227</v>
      </c>
      <c r="B127" s="6" t="s">
        <v>631</v>
      </c>
    </row>
    <row r="128" spans="1:2" x14ac:dyDescent="0.3">
      <c r="A128" s="5" t="s">
        <v>228</v>
      </c>
      <c r="B128" s="6" t="s">
        <v>229</v>
      </c>
    </row>
    <row r="129" spans="1:2" x14ac:dyDescent="0.3">
      <c r="A129" s="5" t="s">
        <v>230</v>
      </c>
      <c r="B129" s="6" t="s">
        <v>231</v>
      </c>
    </row>
    <row r="130" spans="1:2" x14ac:dyDescent="0.3">
      <c r="A130" s="5" t="s">
        <v>232</v>
      </c>
      <c r="B130" s="6" t="s">
        <v>233</v>
      </c>
    </row>
    <row r="131" spans="1:2" x14ac:dyDescent="0.3">
      <c r="A131" s="5" t="s">
        <v>234</v>
      </c>
      <c r="B131" s="6" t="s">
        <v>235</v>
      </c>
    </row>
    <row r="132" spans="1:2" x14ac:dyDescent="0.3">
      <c r="A132" s="5" t="s">
        <v>236</v>
      </c>
      <c r="B132" s="6"/>
    </row>
    <row r="133" spans="1:2" x14ac:dyDescent="0.3">
      <c r="A133" s="5" t="s">
        <v>237</v>
      </c>
      <c r="B133" s="6" t="s">
        <v>238</v>
      </c>
    </row>
    <row r="134" spans="1:2" x14ac:dyDescent="0.3">
      <c r="A134" s="5" t="s">
        <v>239</v>
      </c>
      <c r="B134" s="6" t="s">
        <v>240</v>
      </c>
    </row>
    <row r="135" spans="1:2" x14ac:dyDescent="0.3">
      <c r="A135" s="5" t="s">
        <v>241</v>
      </c>
      <c r="B135" s="6" t="s">
        <v>242</v>
      </c>
    </row>
    <row r="136" spans="1:2" x14ac:dyDescent="0.3">
      <c r="A136" s="5" t="s">
        <v>243</v>
      </c>
      <c r="B136" s="6" t="s">
        <v>244</v>
      </c>
    </row>
    <row r="137" spans="1:2" x14ac:dyDescent="0.3">
      <c r="A137" s="5" t="s">
        <v>245</v>
      </c>
      <c r="B137" s="6" t="s">
        <v>632</v>
      </c>
    </row>
    <row r="138" spans="1:2" x14ac:dyDescent="0.3">
      <c r="A138" s="5" t="s">
        <v>246</v>
      </c>
      <c r="B138" s="9" t="s">
        <v>247</v>
      </c>
    </row>
    <row r="139" spans="1:2" x14ac:dyDescent="0.3">
      <c r="A139" s="5" t="s">
        <v>248</v>
      </c>
      <c r="B139" s="6" t="s">
        <v>633</v>
      </c>
    </row>
    <row r="140" spans="1:2" x14ac:dyDescent="0.3">
      <c r="A140" s="5" t="s">
        <v>249</v>
      </c>
      <c r="B140" s="6" t="s">
        <v>250</v>
      </c>
    </row>
    <row r="141" spans="1:2" x14ac:dyDescent="0.3">
      <c r="A141" s="5" t="s">
        <v>251</v>
      </c>
      <c r="B141" s="6" t="s">
        <v>252</v>
      </c>
    </row>
    <row r="142" spans="1:2" x14ac:dyDescent="0.3">
      <c r="A142" s="5" t="s">
        <v>253</v>
      </c>
      <c r="B142" s="6" t="s">
        <v>254</v>
      </c>
    </row>
    <row r="143" spans="1:2" x14ac:dyDescent="0.3">
      <c r="A143" s="5" t="s">
        <v>255</v>
      </c>
      <c r="B143" s="9" t="s">
        <v>256</v>
      </c>
    </row>
    <row r="144" spans="1:2" x14ac:dyDescent="0.3">
      <c r="A144" s="5" t="s">
        <v>257</v>
      </c>
      <c r="B144" s="6" t="s">
        <v>677</v>
      </c>
    </row>
    <row r="145" spans="1:2" x14ac:dyDescent="0.3">
      <c r="A145" s="5" t="s">
        <v>258</v>
      </c>
      <c r="B145" s="6" t="s">
        <v>259</v>
      </c>
    </row>
    <row r="146" spans="1:2" x14ac:dyDescent="0.3">
      <c r="A146" s="5" t="s">
        <v>260</v>
      </c>
      <c r="B146" s="6" t="s">
        <v>261</v>
      </c>
    </row>
    <row r="147" spans="1:2" x14ac:dyDescent="0.3">
      <c r="A147" s="5" t="s">
        <v>262</v>
      </c>
      <c r="B147" s="6" t="s">
        <v>263</v>
      </c>
    </row>
    <row r="148" spans="1:2" x14ac:dyDescent="0.3">
      <c r="A148" s="5" t="s">
        <v>264</v>
      </c>
      <c r="B148" s="6" t="s">
        <v>634</v>
      </c>
    </row>
    <row r="149" spans="1:2" x14ac:dyDescent="0.3">
      <c r="A149" s="5" t="s">
        <v>265</v>
      </c>
      <c r="B149" s="6" t="s">
        <v>266</v>
      </c>
    </row>
    <row r="150" spans="1:2" x14ac:dyDescent="0.3">
      <c r="A150" s="5" t="s">
        <v>267</v>
      </c>
      <c r="B150" s="6" t="s">
        <v>268</v>
      </c>
    </row>
    <row r="151" spans="1:2" x14ac:dyDescent="0.3">
      <c r="A151" s="5" t="s">
        <v>269</v>
      </c>
      <c r="B151" s="6" t="s">
        <v>270</v>
      </c>
    </row>
    <row r="152" spans="1:2" x14ac:dyDescent="0.3">
      <c r="A152" s="5" t="s">
        <v>271</v>
      </c>
      <c r="B152" s="6" t="s">
        <v>272</v>
      </c>
    </row>
    <row r="153" spans="1:2" x14ac:dyDescent="0.3">
      <c r="A153" s="5" t="s">
        <v>273</v>
      </c>
      <c r="B153" s="6" t="s">
        <v>274</v>
      </c>
    </row>
    <row r="154" spans="1:2" x14ac:dyDescent="0.3">
      <c r="A154" s="5" t="s">
        <v>275</v>
      </c>
      <c r="B154" s="6" t="s">
        <v>667</v>
      </c>
    </row>
    <row r="155" spans="1:2" x14ac:dyDescent="0.3">
      <c r="A155" s="5" t="s">
        <v>276</v>
      </c>
      <c r="B155" s="6" t="s">
        <v>277</v>
      </c>
    </row>
    <row r="156" spans="1:2" x14ac:dyDescent="0.3">
      <c r="A156" s="5" t="s">
        <v>278</v>
      </c>
      <c r="B156" s="6" t="s">
        <v>279</v>
      </c>
    </row>
    <row r="157" spans="1:2" x14ac:dyDescent="0.3">
      <c r="A157" s="5" t="s">
        <v>280</v>
      </c>
      <c r="B157" s="6" t="s">
        <v>635</v>
      </c>
    </row>
    <row r="158" spans="1:2" x14ac:dyDescent="0.3">
      <c r="A158" s="5" t="s">
        <v>281</v>
      </c>
      <c r="B158" s="6" t="s">
        <v>282</v>
      </c>
    </row>
    <row r="159" spans="1:2" x14ac:dyDescent="0.3">
      <c r="A159" s="5" t="s">
        <v>283</v>
      </c>
      <c r="B159" s="6" t="s">
        <v>284</v>
      </c>
    </row>
    <row r="160" spans="1:2" x14ac:dyDescent="0.3">
      <c r="A160" s="5" t="s">
        <v>285</v>
      </c>
      <c r="B160" s="6" t="s">
        <v>286</v>
      </c>
    </row>
    <row r="161" spans="1:2" x14ac:dyDescent="0.3">
      <c r="A161" s="5" t="s">
        <v>287</v>
      </c>
      <c r="B161" s="6"/>
    </row>
    <row r="162" spans="1:2" x14ac:dyDescent="0.3">
      <c r="A162" s="5" t="s">
        <v>288</v>
      </c>
      <c r="B162" s="6" t="s">
        <v>289</v>
      </c>
    </row>
    <row r="163" spans="1:2" x14ac:dyDescent="0.3">
      <c r="A163" s="5" t="s">
        <v>290</v>
      </c>
      <c r="B163" s="6" t="s">
        <v>291</v>
      </c>
    </row>
    <row r="164" spans="1:2" x14ac:dyDescent="0.3">
      <c r="A164" s="5" t="s">
        <v>292</v>
      </c>
      <c r="B164" s="6" t="s">
        <v>293</v>
      </c>
    </row>
    <row r="165" spans="1:2" x14ac:dyDescent="0.3">
      <c r="A165" s="5" t="s">
        <v>294</v>
      </c>
      <c r="B165" s="6" t="s">
        <v>295</v>
      </c>
    </row>
    <row r="166" spans="1:2" x14ac:dyDescent="0.3">
      <c r="A166" s="5" t="s">
        <v>296</v>
      </c>
      <c r="B166" s="6" t="s">
        <v>297</v>
      </c>
    </row>
    <row r="167" spans="1:2" x14ac:dyDescent="0.3">
      <c r="A167" s="5" t="s">
        <v>298</v>
      </c>
      <c r="B167" s="6" t="s">
        <v>299</v>
      </c>
    </row>
    <row r="168" spans="1:2" x14ac:dyDescent="0.3">
      <c r="A168" s="5" t="s">
        <v>300</v>
      </c>
      <c r="B168" s="6" t="s">
        <v>301</v>
      </c>
    </row>
    <row r="169" spans="1:2" x14ac:dyDescent="0.3">
      <c r="A169" s="5" t="s">
        <v>302</v>
      </c>
      <c r="B169" s="6" t="s">
        <v>303</v>
      </c>
    </row>
    <row r="170" spans="1:2" x14ac:dyDescent="0.3">
      <c r="A170" s="5" t="s">
        <v>304</v>
      </c>
      <c r="B170" s="6" t="s">
        <v>636</v>
      </c>
    </row>
    <row r="171" spans="1:2" x14ac:dyDescent="0.3">
      <c r="A171" s="5" t="s">
        <v>305</v>
      </c>
      <c r="B171" s="6" t="s">
        <v>306</v>
      </c>
    </row>
    <row r="172" spans="1:2" x14ac:dyDescent="0.3">
      <c r="A172" s="5" t="s">
        <v>307</v>
      </c>
      <c r="B172" s="6" t="s">
        <v>308</v>
      </c>
    </row>
    <row r="173" spans="1:2" x14ac:dyDescent="0.3">
      <c r="A173" s="5" t="s">
        <v>309</v>
      </c>
      <c r="B173" s="6" t="s">
        <v>310</v>
      </c>
    </row>
    <row r="174" spans="1:2" x14ac:dyDescent="0.3">
      <c r="A174" s="5" t="s">
        <v>311</v>
      </c>
      <c r="B174" s="6" t="s">
        <v>312</v>
      </c>
    </row>
    <row r="175" spans="1:2" x14ac:dyDescent="0.3">
      <c r="A175" s="5" t="s">
        <v>313</v>
      </c>
      <c r="B175" s="6" t="s">
        <v>314</v>
      </c>
    </row>
    <row r="176" spans="1:2" x14ac:dyDescent="0.3">
      <c r="A176" s="5" t="s">
        <v>315</v>
      </c>
      <c r="B176" s="6" t="s">
        <v>316</v>
      </c>
    </row>
    <row r="177" spans="1:2" x14ac:dyDescent="0.3">
      <c r="A177" s="5" t="s">
        <v>317</v>
      </c>
      <c r="B177" s="6" t="s">
        <v>318</v>
      </c>
    </row>
    <row r="178" spans="1:2" x14ac:dyDescent="0.3">
      <c r="A178" s="5" t="s">
        <v>319</v>
      </c>
      <c r="B178" s="6" t="s">
        <v>320</v>
      </c>
    </row>
    <row r="179" spans="1:2" x14ac:dyDescent="0.3">
      <c r="A179" s="5" t="s">
        <v>321</v>
      </c>
      <c r="B179" s="6" t="s">
        <v>320</v>
      </c>
    </row>
    <row r="180" spans="1:2" x14ac:dyDescent="0.3">
      <c r="A180" s="5" t="s">
        <v>322</v>
      </c>
      <c r="B180" s="6" t="s">
        <v>678</v>
      </c>
    </row>
    <row r="181" spans="1:2" x14ac:dyDescent="0.3">
      <c r="A181" s="5" t="s">
        <v>323</v>
      </c>
      <c r="B181" s="6" t="s">
        <v>324</v>
      </c>
    </row>
    <row r="182" spans="1:2" x14ac:dyDescent="0.3">
      <c r="A182" s="5" t="s">
        <v>325</v>
      </c>
      <c r="B182" s="6" t="s">
        <v>326</v>
      </c>
    </row>
    <row r="183" spans="1:2" x14ac:dyDescent="0.3">
      <c r="A183" s="5" t="s">
        <v>327</v>
      </c>
      <c r="B183" s="6" t="s">
        <v>637</v>
      </c>
    </row>
    <row r="184" spans="1:2" x14ac:dyDescent="0.3">
      <c r="A184" s="5" t="s">
        <v>328</v>
      </c>
      <c r="B184" s="6" t="s">
        <v>329</v>
      </c>
    </row>
    <row r="185" spans="1:2" x14ac:dyDescent="0.3">
      <c r="A185" s="5" t="s">
        <v>330</v>
      </c>
      <c r="B185" s="6" t="s">
        <v>331</v>
      </c>
    </row>
    <row r="186" spans="1:2" x14ac:dyDescent="0.3">
      <c r="A186" s="5" t="s">
        <v>332</v>
      </c>
      <c r="B186" s="9" t="s">
        <v>333</v>
      </c>
    </row>
    <row r="187" spans="1:2" x14ac:dyDescent="0.3">
      <c r="A187" s="5" t="s">
        <v>334</v>
      </c>
      <c r="B187" s="6" t="s">
        <v>335</v>
      </c>
    </row>
    <row r="188" spans="1:2" x14ac:dyDescent="0.3">
      <c r="A188" s="5" t="s">
        <v>336</v>
      </c>
      <c r="B188" s="6" t="s">
        <v>638</v>
      </c>
    </row>
    <row r="189" spans="1:2" x14ac:dyDescent="0.3">
      <c r="A189" s="5" t="s">
        <v>337</v>
      </c>
      <c r="B189" s="6" t="s">
        <v>338</v>
      </c>
    </row>
    <row r="190" spans="1:2" x14ac:dyDescent="0.3">
      <c r="A190" s="5" t="s">
        <v>339</v>
      </c>
      <c r="B190" s="6" t="s">
        <v>679</v>
      </c>
    </row>
    <row r="191" spans="1:2" x14ac:dyDescent="0.3">
      <c r="A191" s="5" t="s">
        <v>340</v>
      </c>
      <c r="B191" s="6" t="s">
        <v>341</v>
      </c>
    </row>
    <row r="192" spans="1:2" x14ac:dyDescent="0.3">
      <c r="A192" s="5" t="s">
        <v>342</v>
      </c>
      <c r="B192" s="9" t="s">
        <v>343</v>
      </c>
    </row>
    <row r="193" spans="1:2" x14ac:dyDescent="0.3">
      <c r="A193" s="5" t="s">
        <v>344</v>
      </c>
      <c r="B193" s="6" t="s">
        <v>345</v>
      </c>
    </row>
    <row r="194" spans="1:2" x14ac:dyDescent="0.3">
      <c r="A194" s="5" t="s">
        <v>346</v>
      </c>
      <c r="B194" s="6" t="s">
        <v>172</v>
      </c>
    </row>
    <row r="195" spans="1:2" x14ac:dyDescent="0.3">
      <c r="A195" s="5" t="s">
        <v>347</v>
      </c>
      <c r="B195" s="6" t="s">
        <v>348</v>
      </c>
    </row>
    <row r="196" spans="1:2" x14ac:dyDescent="0.3">
      <c r="A196" s="5" t="s">
        <v>349</v>
      </c>
      <c r="B196" s="6" t="s">
        <v>350</v>
      </c>
    </row>
    <row r="197" spans="1:2" x14ac:dyDescent="0.3">
      <c r="A197" s="5" t="s">
        <v>351</v>
      </c>
      <c r="B197" s="6" t="s">
        <v>639</v>
      </c>
    </row>
    <row r="198" spans="1:2" x14ac:dyDescent="0.3">
      <c r="A198" s="5" t="s">
        <v>352</v>
      </c>
      <c r="B198" s="6" t="s">
        <v>353</v>
      </c>
    </row>
    <row r="199" spans="1:2" x14ac:dyDescent="0.3">
      <c r="A199" s="5" t="s">
        <v>354</v>
      </c>
      <c r="B199" s="6" t="s">
        <v>355</v>
      </c>
    </row>
    <row r="200" spans="1:2" x14ac:dyDescent="0.3">
      <c r="A200" s="5" t="s">
        <v>356</v>
      </c>
      <c r="B200" s="6" t="s">
        <v>357</v>
      </c>
    </row>
    <row r="201" spans="1:2" x14ac:dyDescent="0.3">
      <c r="A201" s="5" t="s">
        <v>358</v>
      </c>
      <c r="B201" s="6" t="s">
        <v>359</v>
      </c>
    </row>
    <row r="202" spans="1:2" x14ac:dyDescent="0.3">
      <c r="A202" s="5" t="s">
        <v>360</v>
      </c>
      <c r="B202" s="6" t="s">
        <v>680</v>
      </c>
    </row>
    <row r="203" spans="1:2" x14ac:dyDescent="0.3">
      <c r="A203" s="5" t="s">
        <v>361</v>
      </c>
      <c r="B203" s="6" t="s">
        <v>362</v>
      </c>
    </row>
    <row r="204" spans="1:2" x14ac:dyDescent="0.3">
      <c r="A204" s="5" t="s">
        <v>363</v>
      </c>
      <c r="B204" s="6" t="s">
        <v>364</v>
      </c>
    </row>
    <row r="205" spans="1:2" x14ac:dyDescent="0.3">
      <c r="A205" s="5" t="s">
        <v>365</v>
      </c>
      <c r="B205" s="6" t="s">
        <v>681</v>
      </c>
    </row>
    <row r="206" spans="1:2" x14ac:dyDescent="0.3">
      <c r="A206" s="5" t="s">
        <v>366</v>
      </c>
      <c r="B206" s="6" t="s">
        <v>367</v>
      </c>
    </row>
    <row r="207" spans="1:2" x14ac:dyDescent="0.3">
      <c r="A207" s="5" t="s">
        <v>368</v>
      </c>
      <c r="B207" s="6" t="s">
        <v>369</v>
      </c>
    </row>
    <row r="208" spans="1:2" x14ac:dyDescent="0.3">
      <c r="A208" s="5" t="s">
        <v>370</v>
      </c>
      <c r="B208" s="6" t="s">
        <v>371</v>
      </c>
    </row>
    <row r="209" spans="1:2" x14ac:dyDescent="0.3">
      <c r="A209" s="5" t="s">
        <v>372</v>
      </c>
      <c r="B209" s="6" t="s">
        <v>373</v>
      </c>
    </row>
    <row r="210" spans="1:2" x14ac:dyDescent="0.3">
      <c r="A210" s="5" t="s">
        <v>374</v>
      </c>
      <c r="B210" s="6" t="s">
        <v>375</v>
      </c>
    </row>
    <row r="211" spans="1:2" x14ac:dyDescent="0.3">
      <c r="A211" s="5" t="s">
        <v>376</v>
      </c>
      <c r="B211" s="6" t="s">
        <v>377</v>
      </c>
    </row>
    <row r="212" spans="1:2" x14ac:dyDescent="0.3">
      <c r="A212" s="5" t="s">
        <v>378</v>
      </c>
      <c r="B212" s="6" t="s">
        <v>682</v>
      </c>
    </row>
    <row r="213" spans="1:2" x14ac:dyDescent="0.3">
      <c r="A213" s="5" t="s">
        <v>379</v>
      </c>
      <c r="B213" s="9" t="s">
        <v>683</v>
      </c>
    </row>
    <row r="214" spans="1:2" x14ac:dyDescent="0.3">
      <c r="A214" s="5" t="s">
        <v>380</v>
      </c>
      <c r="B214" s="6" t="s">
        <v>640</v>
      </c>
    </row>
    <row r="215" spans="1:2" x14ac:dyDescent="0.3">
      <c r="A215" s="5" t="s">
        <v>381</v>
      </c>
      <c r="B215" s="6" t="s">
        <v>684</v>
      </c>
    </row>
    <row r="216" spans="1:2" x14ac:dyDescent="0.3">
      <c r="A216" s="5" t="s">
        <v>382</v>
      </c>
      <c r="B216" s="6" t="s">
        <v>383</v>
      </c>
    </row>
    <row r="217" spans="1:2" x14ac:dyDescent="0.3">
      <c r="A217" s="5" t="s">
        <v>384</v>
      </c>
      <c r="B217" s="6" t="s">
        <v>385</v>
      </c>
    </row>
    <row r="218" spans="1:2" x14ac:dyDescent="0.3">
      <c r="A218" s="5" t="s">
        <v>386</v>
      </c>
      <c r="B218" s="6" t="s">
        <v>387</v>
      </c>
    </row>
    <row r="219" spans="1:2" x14ac:dyDescent="0.3">
      <c r="A219" s="5" t="s">
        <v>388</v>
      </c>
      <c r="B219" s="6" t="s">
        <v>389</v>
      </c>
    </row>
    <row r="220" spans="1:2" x14ac:dyDescent="0.3">
      <c r="A220" s="5" t="s">
        <v>390</v>
      </c>
      <c r="B220" s="6" t="s">
        <v>391</v>
      </c>
    </row>
    <row r="221" spans="1:2" x14ac:dyDescent="0.3">
      <c r="A221" s="5" t="s">
        <v>392</v>
      </c>
      <c r="B221" s="6" t="s">
        <v>393</v>
      </c>
    </row>
    <row r="222" spans="1:2" x14ac:dyDescent="0.3">
      <c r="A222" s="5" t="s">
        <v>394</v>
      </c>
      <c r="B222" s="6" t="s">
        <v>395</v>
      </c>
    </row>
    <row r="223" spans="1:2" x14ac:dyDescent="0.3">
      <c r="A223" s="5" t="s">
        <v>396</v>
      </c>
      <c r="B223" s="6" t="s">
        <v>397</v>
      </c>
    </row>
    <row r="224" spans="1:2" x14ac:dyDescent="0.3">
      <c r="A224" s="5" t="s">
        <v>398</v>
      </c>
      <c r="B224" s="6" t="s">
        <v>399</v>
      </c>
    </row>
    <row r="225" spans="1:2" x14ac:dyDescent="0.3">
      <c r="A225" s="5" t="s">
        <v>400</v>
      </c>
      <c r="B225" s="6" t="s">
        <v>685</v>
      </c>
    </row>
    <row r="226" spans="1:2" x14ac:dyDescent="0.3">
      <c r="A226" s="5" t="s">
        <v>401</v>
      </c>
      <c r="B226" s="6" t="s">
        <v>402</v>
      </c>
    </row>
    <row r="227" spans="1:2" x14ac:dyDescent="0.3">
      <c r="A227" s="5" t="s">
        <v>403</v>
      </c>
      <c r="B227" s="6" t="s">
        <v>404</v>
      </c>
    </row>
    <row r="228" spans="1:2" x14ac:dyDescent="0.3">
      <c r="A228" s="5" t="s">
        <v>405</v>
      </c>
      <c r="B228" s="6" t="s">
        <v>406</v>
      </c>
    </row>
    <row r="229" spans="1:2" x14ac:dyDescent="0.3">
      <c r="A229" s="5" t="s">
        <v>407</v>
      </c>
      <c r="B229" s="6" t="s">
        <v>408</v>
      </c>
    </row>
    <row r="230" spans="1:2" x14ac:dyDescent="0.3">
      <c r="A230" s="5" t="s">
        <v>409</v>
      </c>
      <c r="B230" s="6" t="s">
        <v>410</v>
      </c>
    </row>
    <row r="231" spans="1:2" x14ac:dyDescent="0.3">
      <c r="A231" s="5" t="s">
        <v>411</v>
      </c>
      <c r="B231" s="6" t="s">
        <v>412</v>
      </c>
    </row>
    <row r="232" spans="1:2" x14ac:dyDescent="0.3">
      <c r="A232" s="5" t="s">
        <v>413</v>
      </c>
      <c r="B232" s="6" t="s">
        <v>414</v>
      </c>
    </row>
    <row r="233" spans="1:2" x14ac:dyDescent="0.3">
      <c r="A233" s="5" t="s">
        <v>415</v>
      </c>
      <c r="B233" s="6" t="s">
        <v>641</v>
      </c>
    </row>
    <row r="234" spans="1:2" x14ac:dyDescent="0.3">
      <c r="A234" s="5" t="s">
        <v>416</v>
      </c>
      <c r="B234" s="6" t="s">
        <v>417</v>
      </c>
    </row>
    <row r="235" spans="1:2" x14ac:dyDescent="0.3">
      <c r="A235" s="5" t="s">
        <v>418</v>
      </c>
      <c r="B235" s="6" t="s">
        <v>419</v>
      </c>
    </row>
    <row r="236" spans="1:2" x14ac:dyDescent="0.3">
      <c r="A236" s="5" t="s">
        <v>420</v>
      </c>
      <c r="B236" s="6" t="s">
        <v>421</v>
      </c>
    </row>
    <row r="237" spans="1:2" x14ac:dyDescent="0.3">
      <c r="A237" s="5" t="s">
        <v>422</v>
      </c>
      <c r="B237" s="6" t="s">
        <v>30</v>
      </c>
    </row>
    <row r="238" spans="1:2" x14ac:dyDescent="0.3">
      <c r="A238" s="5" t="s">
        <v>423</v>
      </c>
      <c r="B238" s="6" t="s">
        <v>424</v>
      </c>
    </row>
    <row r="239" spans="1:2" x14ac:dyDescent="0.3">
      <c r="A239" s="5" t="s">
        <v>425</v>
      </c>
      <c r="B239" s="6" t="s">
        <v>426</v>
      </c>
    </row>
    <row r="240" spans="1:2" x14ac:dyDescent="0.3">
      <c r="A240" s="5" t="s">
        <v>427</v>
      </c>
      <c r="B240" s="6" t="s">
        <v>428</v>
      </c>
    </row>
    <row r="241" spans="1:3" x14ac:dyDescent="0.3">
      <c r="A241" s="5" t="s">
        <v>429</v>
      </c>
      <c r="B241" s="6" t="s">
        <v>426</v>
      </c>
    </row>
    <row r="242" spans="1:3" x14ac:dyDescent="0.3">
      <c r="A242" s="5" t="s">
        <v>430</v>
      </c>
      <c r="B242" s="6" t="s">
        <v>32</v>
      </c>
    </row>
    <row r="243" spans="1:3" x14ac:dyDescent="0.3">
      <c r="A243" s="5" t="s">
        <v>431</v>
      </c>
      <c r="B243" s="6" t="s">
        <v>642</v>
      </c>
    </row>
    <row r="244" spans="1:3" x14ac:dyDescent="0.3">
      <c r="A244" s="5" t="s">
        <v>432</v>
      </c>
      <c r="B244" s="6" t="s">
        <v>433</v>
      </c>
    </row>
    <row r="245" spans="1:3" x14ac:dyDescent="0.3">
      <c r="A245" s="5" t="s">
        <v>434</v>
      </c>
      <c r="B245" s="6" t="s">
        <v>613</v>
      </c>
    </row>
    <row r="246" spans="1:3" x14ac:dyDescent="0.3">
      <c r="A246" s="5" t="s">
        <v>435</v>
      </c>
      <c r="B246" s="6" t="s">
        <v>436</v>
      </c>
      <c r="C246" t="s">
        <v>643</v>
      </c>
    </row>
    <row r="247" spans="1:3" x14ac:dyDescent="0.3">
      <c r="A247" s="5" t="s">
        <v>437</v>
      </c>
      <c r="B247" s="6" t="s">
        <v>91</v>
      </c>
    </row>
    <row r="248" spans="1:3" x14ac:dyDescent="0.3">
      <c r="A248" s="5" t="s">
        <v>438</v>
      </c>
      <c r="B248" s="6" t="s">
        <v>426</v>
      </c>
    </row>
    <row r="249" spans="1:3" x14ac:dyDescent="0.3">
      <c r="A249" s="5" t="s">
        <v>439</v>
      </c>
      <c r="B249" s="6" t="s">
        <v>668</v>
      </c>
    </row>
    <row r="250" spans="1:3" x14ac:dyDescent="0.3">
      <c r="A250" s="5" t="s">
        <v>440</v>
      </c>
      <c r="B250" s="6" t="s">
        <v>644</v>
      </c>
    </row>
    <row r="251" spans="1:3" x14ac:dyDescent="0.3">
      <c r="A251" s="5" t="s">
        <v>441</v>
      </c>
      <c r="B251" s="6" t="s">
        <v>442</v>
      </c>
    </row>
    <row r="252" spans="1:3" x14ac:dyDescent="0.3">
      <c r="A252" s="5" t="s">
        <v>443</v>
      </c>
      <c r="B252" s="6" t="s">
        <v>645</v>
      </c>
    </row>
    <row r="253" spans="1:3" x14ac:dyDescent="0.3">
      <c r="A253" s="5" t="s">
        <v>444</v>
      </c>
      <c r="B253" s="6" t="s">
        <v>668</v>
      </c>
    </row>
    <row r="254" spans="1:3" x14ac:dyDescent="0.35">
      <c r="A254" s="5" t="s">
        <v>445</v>
      </c>
      <c r="B254" s="10"/>
    </row>
    <row r="255" spans="1:3" x14ac:dyDescent="0.3">
      <c r="A255" s="5" t="s">
        <v>446</v>
      </c>
      <c r="B255" s="6" t="s">
        <v>447</v>
      </c>
    </row>
    <row r="256" spans="1:3" x14ac:dyDescent="0.3">
      <c r="A256" s="5" t="s">
        <v>448</v>
      </c>
      <c r="B256" s="6" t="s">
        <v>147</v>
      </c>
    </row>
    <row r="257" spans="1:2" x14ac:dyDescent="0.3">
      <c r="A257" s="5" t="s">
        <v>449</v>
      </c>
      <c r="B257" s="6" t="s">
        <v>147</v>
      </c>
    </row>
    <row r="258" spans="1:2" x14ac:dyDescent="0.3">
      <c r="A258" s="5" t="s">
        <v>450</v>
      </c>
      <c r="B258" s="6" t="s">
        <v>451</v>
      </c>
    </row>
    <row r="259" spans="1:2" x14ac:dyDescent="0.3">
      <c r="A259" s="7" t="s">
        <v>452</v>
      </c>
      <c r="B259" s="6" t="s">
        <v>451</v>
      </c>
    </row>
    <row r="260" spans="1:2" x14ac:dyDescent="0.3">
      <c r="A260" s="5" t="s">
        <v>453</v>
      </c>
      <c r="B260" s="6" t="s">
        <v>454</v>
      </c>
    </row>
    <row r="261" spans="1:2" x14ac:dyDescent="0.3">
      <c r="A261" s="5" t="s">
        <v>455</v>
      </c>
      <c r="B261" s="6" t="s">
        <v>456</v>
      </c>
    </row>
    <row r="262" spans="1:2" x14ac:dyDescent="0.3">
      <c r="A262" s="5" t="s">
        <v>457</v>
      </c>
      <c r="B262" s="6"/>
    </row>
    <row r="263" spans="1:2" x14ac:dyDescent="0.3">
      <c r="A263" s="5" t="s">
        <v>458</v>
      </c>
      <c r="B263" s="6" t="s">
        <v>459</v>
      </c>
    </row>
    <row r="264" spans="1:2" x14ac:dyDescent="0.3">
      <c r="A264" s="5" t="s">
        <v>460</v>
      </c>
      <c r="B264" s="6" t="s">
        <v>461</v>
      </c>
    </row>
    <row r="265" spans="1:2" x14ac:dyDescent="0.3">
      <c r="A265" s="5" t="s">
        <v>462</v>
      </c>
      <c r="B265" s="6" t="s">
        <v>686</v>
      </c>
    </row>
    <row r="266" spans="1:2" x14ac:dyDescent="0.3">
      <c r="A266" s="5" t="s">
        <v>463</v>
      </c>
      <c r="B266" s="6" t="s">
        <v>464</v>
      </c>
    </row>
    <row r="267" spans="1:2" x14ac:dyDescent="0.3">
      <c r="A267" s="5" t="s">
        <v>465</v>
      </c>
      <c r="B267" s="6" t="s">
        <v>466</v>
      </c>
    </row>
    <row r="268" spans="1:2" x14ac:dyDescent="0.3">
      <c r="A268" s="5" t="s">
        <v>467</v>
      </c>
      <c r="B268" s="6" t="s">
        <v>468</v>
      </c>
    </row>
    <row r="269" spans="1:2" x14ac:dyDescent="0.3">
      <c r="A269" s="5" t="s">
        <v>469</v>
      </c>
      <c r="B269" s="6" t="s">
        <v>470</v>
      </c>
    </row>
    <row r="270" spans="1:2" x14ac:dyDescent="0.3">
      <c r="A270" s="5" t="s">
        <v>687</v>
      </c>
      <c r="B270" s="6" t="s">
        <v>688</v>
      </c>
    </row>
    <row r="271" spans="1:2" x14ac:dyDescent="0.3">
      <c r="A271" s="5" t="s">
        <v>689</v>
      </c>
      <c r="B271" s="6" t="s">
        <v>690</v>
      </c>
    </row>
    <row r="272" spans="1:2" x14ac:dyDescent="0.3">
      <c r="A272" s="5" t="s">
        <v>471</v>
      </c>
      <c r="B272" s="6" t="s">
        <v>472</v>
      </c>
    </row>
    <row r="273" spans="1:2" x14ac:dyDescent="0.3">
      <c r="A273" s="5" t="s">
        <v>473</v>
      </c>
      <c r="B273" s="6" t="s">
        <v>474</v>
      </c>
    </row>
    <row r="274" spans="1:2" x14ac:dyDescent="0.3">
      <c r="A274" s="5" t="s">
        <v>475</v>
      </c>
      <c r="B274" s="6" t="s">
        <v>476</v>
      </c>
    </row>
    <row r="275" spans="1:2" x14ac:dyDescent="0.3">
      <c r="A275" s="5" t="s">
        <v>477</v>
      </c>
      <c r="B275" s="6" t="s">
        <v>478</v>
      </c>
    </row>
    <row r="276" spans="1:2" x14ac:dyDescent="0.3">
      <c r="A276" s="5" t="s">
        <v>479</v>
      </c>
      <c r="B276" s="6"/>
    </row>
    <row r="277" spans="1:2" x14ac:dyDescent="0.3">
      <c r="A277" s="5" t="s">
        <v>480</v>
      </c>
      <c r="B277" s="6"/>
    </row>
    <row r="278" spans="1:2" x14ac:dyDescent="0.3">
      <c r="A278" s="5" t="s">
        <v>481</v>
      </c>
      <c r="B278" s="6"/>
    </row>
    <row r="279" spans="1:2" x14ac:dyDescent="0.3">
      <c r="A279" s="5" t="s">
        <v>482</v>
      </c>
      <c r="B279" s="6" t="s">
        <v>483</v>
      </c>
    </row>
    <row r="280" spans="1:2" x14ac:dyDescent="0.3">
      <c r="A280" s="5" t="s">
        <v>484</v>
      </c>
      <c r="B280" s="6" t="s">
        <v>691</v>
      </c>
    </row>
    <row r="281" spans="1:2" x14ac:dyDescent="0.3">
      <c r="A281" s="5" t="s">
        <v>485</v>
      </c>
      <c r="B281" s="6" t="s">
        <v>486</v>
      </c>
    </row>
    <row r="282" spans="1:2" x14ac:dyDescent="0.3">
      <c r="A282" s="5" t="s">
        <v>487</v>
      </c>
      <c r="B282" s="6"/>
    </row>
    <row r="283" spans="1:2" x14ac:dyDescent="0.3">
      <c r="A283" s="5" t="s">
        <v>488</v>
      </c>
      <c r="B283" s="6" t="s">
        <v>489</v>
      </c>
    </row>
    <row r="284" spans="1:2" x14ac:dyDescent="0.3">
      <c r="A284" s="5" t="s">
        <v>490</v>
      </c>
      <c r="B284" s="6" t="s">
        <v>491</v>
      </c>
    </row>
    <row r="285" spans="1:2" x14ac:dyDescent="0.3">
      <c r="A285" s="5" t="s">
        <v>492</v>
      </c>
      <c r="B285" s="6" t="s">
        <v>493</v>
      </c>
    </row>
    <row r="286" spans="1:2" x14ac:dyDescent="0.3">
      <c r="A286" s="5" t="s">
        <v>494</v>
      </c>
      <c r="B286" s="6"/>
    </row>
    <row r="287" spans="1:2" x14ac:dyDescent="0.3">
      <c r="A287" s="5" t="s">
        <v>495</v>
      </c>
      <c r="B287" s="6" t="s">
        <v>496</v>
      </c>
    </row>
    <row r="288" spans="1:2" x14ac:dyDescent="0.3">
      <c r="A288" s="5" t="s">
        <v>497</v>
      </c>
      <c r="B288" s="6" t="s">
        <v>646</v>
      </c>
    </row>
    <row r="289" spans="1:2" x14ac:dyDescent="0.3">
      <c r="A289" s="5" t="s">
        <v>498</v>
      </c>
      <c r="B289" s="6" t="s">
        <v>499</v>
      </c>
    </row>
    <row r="290" spans="1:2" x14ac:dyDescent="0.3">
      <c r="A290" s="5" t="s">
        <v>500</v>
      </c>
      <c r="B290" s="6" t="s">
        <v>501</v>
      </c>
    </row>
    <row r="291" spans="1:2" x14ac:dyDescent="0.3">
      <c r="A291" s="5" t="s">
        <v>502</v>
      </c>
      <c r="B291" s="6" t="s">
        <v>503</v>
      </c>
    </row>
    <row r="292" spans="1:2" x14ac:dyDescent="0.3">
      <c r="A292" s="5" t="s">
        <v>504</v>
      </c>
      <c r="B292" s="6" t="s">
        <v>647</v>
      </c>
    </row>
    <row r="293" spans="1:2" x14ac:dyDescent="0.3">
      <c r="A293" s="5" t="s">
        <v>505</v>
      </c>
      <c r="B293" s="6" t="s">
        <v>506</v>
      </c>
    </row>
    <row r="294" spans="1:2" x14ac:dyDescent="0.3">
      <c r="A294" s="5" t="s">
        <v>507</v>
      </c>
      <c r="B294" s="6"/>
    </row>
    <row r="295" spans="1:2" x14ac:dyDescent="0.3">
      <c r="A295" s="5" t="s">
        <v>508</v>
      </c>
      <c r="B295" s="6"/>
    </row>
    <row r="296" spans="1:2" x14ac:dyDescent="0.3">
      <c r="A296" s="5" t="s">
        <v>509</v>
      </c>
      <c r="B296" s="6" t="s">
        <v>510</v>
      </c>
    </row>
    <row r="297" spans="1:2" x14ac:dyDescent="0.3">
      <c r="A297" s="5" t="s">
        <v>511</v>
      </c>
      <c r="B297" s="6"/>
    </row>
    <row r="298" spans="1:2" x14ac:dyDescent="0.3">
      <c r="A298" s="5" t="s">
        <v>512</v>
      </c>
      <c r="B298" s="6" t="s">
        <v>513</v>
      </c>
    </row>
    <row r="299" spans="1:2" x14ac:dyDescent="0.3">
      <c r="A299" s="5" t="s">
        <v>514</v>
      </c>
      <c r="B299" s="6" t="s">
        <v>515</v>
      </c>
    </row>
    <row r="300" spans="1:2" x14ac:dyDescent="0.3">
      <c r="A300" s="5" t="s">
        <v>516</v>
      </c>
      <c r="B300" s="6" t="s">
        <v>648</v>
      </c>
    </row>
    <row r="301" spans="1:2" x14ac:dyDescent="0.3">
      <c r="A301" s="5" t="s">
        <v>517</v>
      </c>
      <c r="B301" s="6" t="s">
        <v>518</v>
      </c>
    </row>
    <row r="302" spans="1:2" x14ac:dyDescent="0.3">
      <c r="A302" s="5" t="s">
        <v>519</v>
      </c>
      <c r="B302" s="6"/>
    </row>
    <row r="303" spans="1:2" x14ac:dyDescent="0.3">
      <c r="A303" s="5" t="s">
        <v>520</v>
      </c>
      <c r="B303" s="6" t="s">
        <v>649</v>
      </c>
    </row>
    <row r="304" spans="1:2" x14ac:dyDescent="0.3">
      <c r="A304" s="5" t="s">
        <v>521</v>
      </c>
      <c r="B304" s="6"/>
    </row>
    <row r="305" spans="1:3" x14ac:dyDescent="0.3">
      <c r="A305" s="5" t="s">
        <v>522</v>
      </c>
      <c r="B305" s="6"/>
    </row>
    <row r="306" spans="1:3" x14ac:dyDescent="0.3">
      <c r="A306" s="5" t="s">
        <v>523</v>
      </c>
      <c r="B306" s="6"/>
    </row>
    <row r="307" spans="1:3" x14ac:dyDescent="0.3">
      <c r="A307" s="5" t="s">
        <v>524</v>
      </c>
      <c r="B307" s="6"/>
    </row>
    <row r="308" spans="1:3" x14ac:dyDescent="0.3">
      <c r="A308" s="5" t="s">
        <v>650</v>
      </c>
      <c r="B308" s="6" t="s">
        <v>651</v>
      </c>
    </row>
    <row r="309" spans="1:3" x14ac:dyDescent="0.3">
      <c r="A309" s="5" t="s">
        <v>525</v>
      </c>
      <c r="B309" s="6"/>
    </row>
    <row r="310" spans="1:3" x14ac:dyDescent="0.3">
      <c r="A310" s="5" t="s">
        <v>526</v>
      </c>
      <c r="B310" s="6"/>
    </row>
    <row r="311" spans="1:3" x14ac:dyDescent="0.3">
      <c r="A311" s="5" t="s">
        <v>527</v>
      </c>
      <c r="B311" s="6" t="s">
        <v>528</v>
      </c>
    </row>
    <row r="312" spans="1:3" x14ac:dyDescent="0.3">
      <c r="A312" s="5" t="s">
        <v>529</v>
      </c>
      <c r="B312" s="6" t="s">
        <v>652</v>
      </c>
    </row>
    <row r="313" spans="1:3" x14ac:dyDescent="0.3">
      <c r="A313" s="5" t="s">
        <v>530</v>
      </c>
      <c r="B313" s="6" t="s">
        <v>531</v>
      </c>
    </row>
    <row r="314" spans="1:3" x14ac:dyDescent="0.3">
      <c r="A314" s="5" t="s">
        <v>532</v>
      </c>
      <c r="B314" s="6" t="s">
        <v>533</v>
      </c>
    </row>
    <row r="315" spans="1:3" x14ac:dyDescent="0.3">
      <c r="A315" s="5"/>
      <c r="B315" s="6"/>
    </row>
    <row r="316" spans="1:3" ht="18" thickBot="1" x14ac:dyDescent="0.4">
      <c r="A316" s="11"/>
    </row>
    <row r="317" spans="1:3" ht="18" thickBot="1" x14ac:dyDescent="0.4">
      <c r="A317" s="13"/>
    </row>
    <row r="318" spans="1:3" ht="18" thickBot="1" x14ac:dyDescent="0.4">
      <c r="A318" s="13"/>
      <c r="C318" t="s">
        <v>653</v>
      </c>
    </row>
    <row r="322" spans="2:3" x14ac:dyDescent="0.35">
      <c r="B322" s="12" t="s">
        <v>669</v>
      </c>
      <c r="C322" s="51">
        <v>45034</v>
      </c>
    </row>
    <row r="323" spans="2:3" x14ac:dyDescent="0.35">
      <c r="B323" s="12" t="s">
        <v>669</v>
      </c>
      <c r="C323" s="51">
        <v>45140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594E-33CA-48A6-BCEC-2A97FF5A9F30}">
  <dimension ref="A1:C10"/>
  <sheetViews>
    <sheetView workbookViewId="0">
      <selection activeCell="C7" sqref="C7:F7"/>
    </sheetView>
  </sheetViews>
  <sheetFormatPr baseColWidth="10" defaultRowHeight="14.4" x14ac:dyDescent="0.3"/>
  <sheetData>
    <row r="1" spans="1:3" ht="17.399999999999999" x14ac:dyDescent="0.3">
      <c r="A1" s="15" t="s">
        <v>534</v>
      </c>
      <c r="C1" s="16" t="s">
        <v>535</v>
      </c>
    </row>
    <row r="2" spans="1:3" ht="17.399999999999999" x14ac:dyDescent="0.3">
      <c r="A2" s="15">
        <v>2022</v>
      </c>
      <c r="C2" s="17" t="s">
        <v>536</v>
      </c>
    </row>
    <row r="3" spans="1:3" ht="17.399999999999999" x14ac:dyDescent="0.3">
      <c r="A3" s="15">
        <v>2023</v>
      </c>
      <c r="C3" s="17" t="s">
        <v>537</v>
      </c>
    </row>
    <row r="4" spans="1:3" ht="17.399999999999999" x14ac:dyDescent="0.3">
      <c r="A4" s="15">
        <v>2024</v>
      </c>
      <c r="C4" s="17" t="s">
        <v>538</v>
      </c>
    </row>
    <row r="5" spans="1:3" ht="17.399999999999999" x14ac:dyDescent="0.3">
      <c r="A5" s="15">
        <v>2025</v>
      </c>
      <c r="C5" s="17" t="s">
        <v>539</v>
      </c>
    </row>
    <row r="6" spans="1:3" ht="17.399999999999999" x14ac:dyDescent="0.3">
      <c r="A6" s="15">
        <v>2026</v>
      </c>
    </row>
    <row r="7" spans="1:3" ht="17.399999999999999" x14ac:dyDescent="0.3">
      <c r="A7" s="15">
        <v>2027</v>
      </c>
    </row>
    <row r="8" spans="1:3" ht="17.399999999999999" x14ac:dyDescent="0.3">
      <c r="A8" s="15">
        <v>2028</v>
      </c>
    </row>
    <row r="9" spans="1:3" ht="17.399999999999999" x14ac:dyDescent="0.3">
      <c r="A9" s="15">
        <v>2029</v>
      </c>
    </row>
    <row r="10" spans="1:3" ht="17.399999999999999" x14ac:dyDescent="0.3">
      <c r="A10" s="15">
        <v>2030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9C8D-2034-4EC7-9816-3577D60E9891}">
  <dimension ref="A1:D11"/>
  <sheetViews>
    <sheetView workbookViewId="0">
      <selection activeCell="C7" sqref="C7:F7"/>
    </sheetView>
  </sheetViews>
  <sheetFormatPr baseColWidth="10" defaultRowHeight="14.4" x14ac:dyDescent="0.3"/>
  <cols>
    <col min="1" max="1" width="26.6640625" customWidth="1"/>
  </cols>
  <sheetData>
    <row r="1" spans="1:4" ht="39.75" customHeight="1" x14ac:dyDescent="0.3">
      <c r="A1" s="20" t="s">
        <v>551</v>
      </c>
      <c r="C1" t="s">
        <v>555</v>
      </c>
      <c r="D1" t="s">
        <v>558</v>
      </c>
    </row>
    <row r="2" spans="1:4" x14ac:dyDescent="0.3">
      <c r="A2" s="19" t="s">
        <v>552</v>
      </c>
      <c r="C2" t="s">
        <v>556</v>
      </c>
      <c r="D2">
        <v>1</v>
      </c>
    </row>
    <row r="3" spans="1:4" x14ac:dyDescent="0.3">
      <c r="A3" s="19" t="s">
        <v>553</v>
      </c>
      <c r="C3" t="s">
        <v>557</v>
      </c>
      <c r="D3">
        <v>0</v>
      </c>
    </row>
    <row r="4" spans="1:4" x14ac:dyDescent="0.3">
      <c r="A4" s="19" t="s">
        <v>554</v>
      </c>
      <c r="C4" t="s">
        <v>566</v>
      </c>
    </row>
    <row r="5" spans="1:4" x14ac:dyDescent="0.3">
      <c r="A5" s="19" t="s">
        <v>577</v>
      </c>
    </row>
    <row r="7" spans="1:4" x14ac:dyDescent="0.3">
      <c r="A7" t="s">
        <v>560</v>
      </c>
    </row>
    <row r="8" spans="1:4" x14ac:dyDescent="0.3">
      <c r="A8" t="s">
        <v>561</v>
      </c>
    </row>
    <row r="9" spans="1:4" x14ac:dyDescent="0.3">
      <c r="A9" t="s">
        <v>562</v>
      </c>
    </row>
    <row r="10" spans="1:4" x14ac:dyDescent="0.3">
      <c r="A10" t="s">
        <v>563</v>
      </c>
    </row>
    <row r="11" spans="1:4" x14ac:dyDescent="0.3">
      <c r="A11" t="s">
        <v>564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888F-2B6A-43C4-AF33-E5C49F2326B7}">
  <dimension ref="A1:H37"/>
  <sheetViews>
    <sheetView workbookViewId="0">
      <selection activeCell="C7" sqref="C7:F7"/>
    </sheetView>
  </sheetViews>
  <sheetFormatPr baseColWidth="10" defaultRowHeight="14.4" x14ac:dyDescent="0.3"/>
  <sheetData>
    <row r="1" spans="1:8" ht="15" customHeight="1" x14ac:dyDescent="0.4">
      <c r="A1" s="52" t="s">
        <v>544</v>
      </c>
      <c r="E1" s="18" t="s">
        <v>545</v>
      </c>
      <c r="H1" t="s">
        <v>587</v>
      </c>
    </row>
    <row r="2" spans="1:8" ht="15" customHeight="1" x14ac:dyDescent="0.4">
      <c r="A2" s="52"/>
      <c r="E2" s="18" t="s">
        <v>571</v>
      </c>
      <c r="H2" t="s">
        <v>588</v>
      </c>
    </row>
    <row r="3" spans="1:8" ht="19.8" x14ac:dyDescent="0.4">
      <c r="A3" t="s">
        <v>565</v>
      </c>
      <c r="E3" s="18" t="s">
        <v>572</v>
      </c>
      <c r="H3" t="s">
        <v>580</v>
      </c>
    </row>
    <row r="4" spans="1:8" x14ac:dyDescent="0.3">
      <c r="A4" t="s">
        <v>566</v>
      </c>
      <c r="H4" t="s">
        <v>581</v>
      </c>
    </row>
    <row r="5" spans="1:8" x14ac:dyDescent="0.3">
      <c r="A5" t="s">
        <v>567</v>
      </c>
      <c r="H5" t="s">
        <v>582</v>
      </c>
    </row>
    <row r="6" spans="1:8" x14ac:dyDescent="0.3">
      <c r="A6" t="s">
        <v>568</v>
      </c>
      <c r="G6">
        <v>2</v>
      </c>
      <c r="H6" t="s">
        <v>565</v>
      </c>
    </row>
    <row r="7" spans="1:8" x14ac:dyDescent="0.3">
      <c r="A7" t="s">
        <v>569</v>
      </c>
      <c r="H7" t="s">
        <v>583</v>
      </c>
    </row>
    <row r="8" spans="1:8" x14ac:dyDescent="0.3">
      <c r="A8" t="s">
        <v>570</v>
      </c>
      <c r="H8" t="s">
        <v>584</v>
      </c>
    </row>
    <row r="9" spans="1:8" x14ac:dyDescent="0.3">
      <c r="H9" t="s">
        <v>585</v>
      </c>
    </row>
    <row r="10" spans="1:8" x14ac:dyDescent="0.3">
      <c r="H10" t="s">
        <v>586</v>
      </c>
    </row>
    <row r="11" spans="1:8" x14ac:dyDescent="0.3">
      <c r="H11" t="s">
        <v>604</v>
      </c>
    </row>
    <row r="12" spans="1:8" x14ac:dyDescent="0.3">
      <c r="H12" t="s">
        <v>589</v>
      </c>
    </row>
    <row r="13" spans="1:8" x14ac:dyDescent="0.3">
      <c r="H13" t="s">
        <v>590</v>
      </c>
    </row>
    <row r="14" spans="1:8" x14ac:dyDescent="0.3">
      <c r="H14" t="s">
        <v>591</v>
      </c>
    </row>
    <row r="15" spans="1:8" x14ac:dyDescent="0.3">
      <c r="H15" t="s">
        <v>592</v>
      </c>
    </row>
    <row r="16" spans="1:8" x14ac:dyDescent="0.3">
      <c r="H16" t="s">
        <v>593</v>
      </c>
    </row>
    <row r="17" spans="7:8" x14ac:dyDescent="0.3">
      <c r="H17" t="s">
        <v>594</v>
      </c>
    </row>
    <row r="18" spans="7:8" x14ac:dyDescent="0.3">
      <c r="G18">
        <v>2</v>
      </c>
      <c r="H18" t="s">
        <v>566</v>
      </c>
    </row>
    <row r="19" spans="7:8" x14ac:dyDescent="0.3">
      <c r="H19" t="s">
        <v>595</v>
      </c>
    </row>
    <row r="20" spans="7:8" x14ac:dyDescent="0.3">
      <c r="H20" t="s">
        <v>605</v>
      </c>
    </row>
    <row r="21" spans="7:8" x14ac:dyDescent="0.3">
      <c r="G21">
        <v>2</v>
      </c>
      <c r="H21" t="s">
        <v>567</v>
      </c>
    </row>
    <row r="22" spans="7:8" x14ac:dyDescent="0.3">
      <c r="H22" t="s">
        <v>568</v>
      </c>
    </row>
    <row r="23" spans="7:8" x14ac:dyDescent="0.3">
      <c r="H23" t="s">
        <v>606</v>
      </c>
    </row>
    <row r="24" spans="7:8" x14ac:dyDescent="0.3">
      <c r="H24" t="s">
        <v>607</v>
      </c>
    </row>
    <row r="25" spans="7:8" x14ac:dyDescent="0.3">
      <c r="H25" t="s">
        <v>596</v>
      </c>
    </row>
    <row r="26" spans="7:8" x14ac:dyDescent="0.3">
      <c r="H26" t="s">
        <v>597</v>
      </c>
    </row>
    <row r="27" spans="7:8" x14ac:dyDescent="0.3">
      <c r="H27" t="s">
        <v>598</v>
      </c>
    </row>
    <row r="28" spans="7:8" x14ac:dyDescent="0.3">
      <c r="H28" t="s">
        <v>599</v>
      </c>
    </row>
    <row r="29" spans="7:8" x14ac:dyDescent="0.3">
      <c r="H29" t="s">
        <v>569</v>
      </c>
    </row>
    <row r="30" spans="7:8" x14ac:dyDescent="0.3">
      <c r="H30" t="s">
        <v>608</v>
      </c>
    </row>
    <row r="31" spans="7:8" x14ac:dyDescent="0.3">
      <c r="H31" t="s">
        <v>609</v>
      </c>
    </row>
    <row r="32" spans="7:8" x14ac:dyDescent="0.3">
      <c r="H32" t="s">
        <v>610</v>
      </c>
    </row>
    <row r="33" spans="8:8" x14ac:dyDescent="0.3">
      <c r="H33" t="s">
        <v>600</v>
      </c>
    </row>
    <row r="34" spans="8:8" x14ac:dyDescent="0.3">
      <c r="H34" t="s">
        <v>601</v>
      </c>
    </row>
    <row r="35" spans="8:8" x14ac:dyDescent="0.3">
      <c r="H35" t="s">
        <v>602</v>
      </c>
    </row>
    <row r="36" spans="8:8" x14ac:dyDescent="0.3">
      <c r="H36" t="s">
        <v>603</v>
      </c>
    </row>
    <row r="37" spans="8:8" x14ac:dyDescent="0.3">
      <c r="H37" t="s">
        <v>570</v>
      </c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F53A-357B-4752-BF3D-B4F8278F4E87}">
  <sheetPr>
    <pageSetUpPr fitToPage="1"/>
  </sheetPr>
  <dimension ref="A1:K15"/>
  <sheetViews>
    <sheetView workbookViewId="0">
      <selection activeCell="A8" sqref="A8:K15"/>
    </sheetView>
  </sheetViews>
  <sheetFormatPr baseColWidth="10" defaultRowHeight="14.4" x14ac:dyDescent="0.3"/>
  <sheetData>
    <row r="1" spans="1:11" ht="16.5" customHeight="1" x14ac:dyDescent="0.3">
      <c r="A1" s="53" t="s">
        <v>657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9.5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9.5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9.5" customHeigh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57" customHeight="1" x14ac:dyDescent="0.3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8" spans="1:11" x14ac:dyDescent="0.3">
      <c r="A8" s="55" t="s">
        <v>658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x14ac:dyDescent="0.3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x14ac:dyDescent="0.3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26.25" customHeight="1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</sheetData>
  <mergeCells count="2">
    <mergeCell ref="A1:K5"/>
    <mergeCell ref="A8:K15"/>
  </mergeCells>
  <pageMargins left="0.7" right="0.7" top="0.75" bottom="0.75" header="0.3" footer="0.3"/>
  <pageSetup scale="9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F53C-09A9-44B5-A1D2-407B028C9275}">
  <sheetPr>
    <pageSetUpPr fitToPage="1"/>
  </sheetPr>
  <dimension ref="A1:L61"/>
  <sheetViews>
    <sheetView tabSelected="1" topLeftCell="A7" zoomScale="75" zoomScaleNormal="75" zoomScaleSheetLayoutView="100" zoomScalePageLayoutView="106" workbookViewId="0">
      <selection activeCell="D6" sqref="D6"/>
    </sheetView>
  </sheetViews>
  <sheetFormatPr baseColWidth="10" defaultColWidth="11.44140625" defaultRowHeight="14.4" x14ac:dyDescent="0.3"/>
  <cols>
    <col min="1" max="1" width="44.109375" style="1" bestFit="1" customWidth="1"/>
    <col min="2" max="2" width="39.5546875" style="1" customWidth="1"/>
    <col min="3" max="3" width="22.5546875" style="1" customWidth="1"/>
    <col min="4" max="4" width="68.6640625" style="1" customWidth="1"/>
    <col min="5" max="5" width="23.109375" style="1" customWidth="1"/>
    <col min="6" max="6" width="69.88671875" style="1" customWidth="1"/>
    <col min="7" max="7" width="37" style="1" customWidth="1"/>
    <col min="8" max="9" width="55" style="1" customWidth="1"/>
    <col min="10" max="10" width="32.6640625" style="1" customWidth="1"/>
    <col min="11" max="11" width="20.5546875" style="1" customWidth="1"/>
    <col min="12" max="16384" width="11.44140625" style="1"/>
  </cols>
  <sheetData>
    <row r="1" spans="1:12" ht="21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1" customHeight="1" x14ac:dyDescent="0.3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1" customHeight="1" x14ac:dyDescent="0.3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8" x14ac:dyDescent="0.3">
      <c r="A4" s="100"/>
      <c r="B4" s="100"/>
      <c r="C4" s="100"/>
      <c r="D4" s="100"/>
      <c r="E4" s="100"/>
      <c r="F4" s="100"/>
      <c r="G4" s="100"/>
      <c r="H4" s="100"/>
    </row>
    <row r="5" spans="1:12" ht="19.8" x14ac:dyDescent="0.3">
      <c r="A5" s="99" t="s">
        <v>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ht="20.25" customHeight="1" x14ac:dyDescent="0.3">
      <c r="A6" s="2"/>
      <c r="B6" s="2"/>
      <c r="C6" s="2"/>
      <c r="D6" s="2"/>
      <c r="E6" s="2"/>
      <c r="F6" s="2"/>
      <c r="G6" s="2"/>
      <c r="H6" s="2"/>
    </row>
    <row r="7" spans="1:12" ht="36" customHeight="1" x14ac:dyDescent="0.3">
      <c r="A7" s="95" t="s">
        <v>656</v>
      </c>
      <c r="B7" s="95"/>
      <c r="C7" s="96"/>
      <c r="D7" s="96"/>
      <c r="E7" s="96"/>
      <c r="F7" s="35" t="s">
        <v>540</v>
      </c>
      <c r="G7" s="21"/>
      <c r="H7" s="22"/>
      <c r="I7" s="35" t="s">
        <v>542</v>
      </c>
      <c r="J7" s="97"/>
      <c r="K7" s="98"/>
    </row>
    <row r="8" spans="1:12" ht="19.8" x14ac:dyDescent="0.3">
      <c r="A8" s="36"/>
      <c r="B8" s="36"/>
      <c r="F8" s="37"/>
      <c r="G8" s="23"/>
      <c r="H8" s="24"/>
    </row>
    <row r="9" spans="1:12" ht="19.8" x14ac:dyDescent="0.3">
      <c r="A9" s="83" t="s">
        <v>4</v>
      </c>
      <c r="B9" s="83"/>
      <c r="C9" s="84"/>
      <c r="D9" s="84"/>
      <c r="E9" s="84"/>
      <c r="F9" s="35" t="s">
        <v>541</v>
      </c>
      <c r="G9" s="21"/>
      <c r="H9" s="24"/>
    </row>
    <row r="10" spans="1:12" ht="15" thickBot="1" x14ac:dyDescent="0.35"/>
    <row r="11" spans="1:12" customFormat="1" ht="33" customHeight="1" x14ac:dyDescent="0.3">
      <c r="A11" s="85" t="s">
        <v>663</v>
      </c>
      <c r="B11" s="86"/>
      <c r="C11" s="86"/>
      <c r="D11" s="86"/>
      <c r="E11" s="86"/>
      <c r="F11" s="86"/>
      <c r="G11" s="86"/>
      <c r="H11" s="86"/>
      <c r="I11" s="86"/>
      <c r="J11" s="86"/>
      <c r="K11" s="87"/>
    </row>
    <row r="12" spans="1:12" customFormat="1" ht="42.75" customHeight="1" thickBot="1" x14ac:dyDescent="0.35">
      <c r="A12" s="88" t="s">
        <v>662</v>
      </c>
      <c r="B12" s="89"/>
      <c r="C12" s="89"/>
      <c r="D12" s="89"/>
      <c r="E12" s="89"/>
      <c r="F12" s="89"/>
      <c r="G12" s="89"/>
      <c r="H12" s="89"/>
      <c r="I12" s="89"/>
      <c r="J12" s="89"/>
      <c r="K12" s="90"/>
    </row>
    <row r="13" spans="1:12" customFormat="1" ht="40.5" customHeight="1" x14ac:dyDescent="0.3">
      <c r="A13" s="64" t="s">
        <v>543</v>
      </c>
      <c r="B13" s="91" t="s">
        <v>544</v>
      </c>
      <c r="C13" s="93" t="s">
        <v>545</v>
      </c>
      <c r="D13" s="64" t="s">
        <v>546</v>
      </c>
      <c r="E13" s="64" t="s">
        <v>659</v>
      </c>
      <c r="F13" s="64" t="s">
        <v>575</v>
      </c>
      <c r="G13" s="62" t="s">
        <v>660</v>
      </c>
      <c r="H13" s="63"/>
      <c r="I13" s="63"/>
      <c r="J13" s="63"/>
      <c r="K13" s="64" t="s">
        <v>550</v>
      </c>
    </row>
    <row r="14" spans="1:12" s="41" customFormat="1" ht="89.25" customHeight="1" x14ac:dyDescent="0.3">
      <c r="A14" s="65"/>
      <c r="B14" s="92"/>
      <c r="C14" s="94"/>
      <c r="D14" s="65"/>
      <c r="E14" s="65"/>
      <c r="F14" s="65"/>
      <c r="G14" s="38" t="s">
        <v>547</v>
      </c>
      <c r="H14" s="39" t="s">
        <v>548</v>
      </c>
      <c r="I14" s="39" t="s">
        <v>549</v>
      </c>
      <c r="J14" s="40" t="s">
        <v>579</v>
      </c>
      <c r="K14" s="65"/>
    </row>
    <row r="15" spans="1:12" ht="78" customHeight="1" x14ac:dyDescent="0.3">
      <c r="A15" s="33"/>
      <c r="B15" s="25"/>
      <c r="C15" s="25"/>
      <c r="D15" s="26"/>
      <c r="E15" s="29"/>
      <c r="F15" s="27"/>
      <c r="G15" s="29"/>
      <c r="H15" s="26"/>
      <c r="I15" s="31"/>
      <c r="J15" s="32"/>
      <c r="K15" s="29"/>
    </row>
    <row r="16" spans="1:12" ht="78" customHeight="1" x14ac:dyDescent="0.3">
      <c r="A16" s="33"/>
      <c r="B16" s="25"/>
      <c r="C16" s="25"/>
      <c r="D16" s="26"/>
      <c r="E16" s="29"/>
      <c r="F16" s="27"/>
      <c r="G16" s="29"/>
      <c r="H16" s="26"/>
      <c r="I16" s="31"/>
      <c r="J16" s="32"/>
      <c r="K16" s="29"/>
    </row>
    <row r="17" spans="1:11" ht="78" customHeight="1" x14ac:dyDescent="0.3">
      <c r="A17" s="33"/>
      <c r="B17" s="25"/>
      <c r="C17" s="25"/>
      <c r="D17" s="26"/>
      <c r="E17" s="29"/>
      <c r="F17" s="27"/>
      <c r="G17" s="29"/>
      <c r="H17" s="26"/>
      <c r="I17" s="31"/>
      <c r="J17" s="32"/>
      <c r="K17" s="29"/>
    </row>
    <row r="18" spans="1:11" ht="78" customHeight="1" x14ac:dyDescent="0.3">
      <c r="A18" s="33"/>
      <c r="B18" s="25"/>
      <c r="C18" s="25"/>
      <c r="D18" s="26"/>
      <c r="E18" s="29"/>
      <c r="F18" s="27"/>
      <c r="G18" s="29"/>
      <c r="H18" s="26"/>
      <c r="I18" s="31"/>
      <c r="J18" s="32"/>
      <c r="K18" s="29"/>
    </row>
    <row r="19" spans="1:11" ht="78" customHeight="1" x14ac:dyDescent="0.3">
      <c r="A19" s="33"/>
      <c r="B19" s="25"/>
      <c r="C19" s="25"/>
      <c r="D19" s="26"/>
      <c r="E19" s="29"/>
      <c r="F19" s="27"/>
      <c r="G19" s="29"/>
      <c r="H19" s="26"/>
      <c r="I19" s="31"/>
      <c r="J19" s="32"/>
      <c r="K19" s="29"/>
    </row>
    <row r="20" spans="1:11" ht="78" customHeight="1" x14ac:dyDescent="0.3">
      <c r="A20" s="33"/>
      <c r="B20" s="25"/>
      <c r="C20" s="25"/>
      <c r="D20" s="26"/>
      <c r="E20" s="29"/>
      <c r="F20" s="27"/>
      <c r="G20" s="29"/>
      <c r="H20" s="26"/>
      <c r="I20" s="31"/>
      <c r="J20" s="32"/>
      <c r="K20" s="29"/>
    </row>
    <row r="21" spans="1:11" ht="78" customHeight="1" x14ac:dyDescent="0.3">
      <c r="A21" s="33"/>
      <c r="B21" s="25"/>
      <c r="C21" s="25"/>
      <c r="D21" s="26"/>
      <c r="E21" s="29"/>
      <c r="F21" s="27"/>
      <c r="G21" s="29"/>
      <c r="H21" s="26"/>
      <c r="I21" s="31"/>
      <c r="J21" s="32"/>
      <c r="K21" s="29"/>
    </row>
    <row r="22" spans="1:11" ht="78" customHeight="1" x14ac:dyDescent="0.3">
      <c r="A22" s="33"/>
      <c r="B22" s="25"/>
      <c r="C22" s="25"/>
      <c r="D22" s="26"/>
      <c r="E22" s="29"/>
      <c r="F22" s="27"/>
      <c r="G22" s="29"/>
      <c r="H22" s="26"/>
      <c r="I22" s="31"/>
      <c r="J22" s="32"/>
      <c r="K22" s="29"/>
    </row>
    <row r="23" spans="1:11" ht="78" customHeight="1" x14ac:dyDescent="0.3">
      <c r="A23" s="33"/>
      <c r="B23" s="25"/>
      <c r="C23" s="25"/>
      <c r="D23" s="26"/>
      <c r="E23" s="29"/>
      <c r="F23" s="27"/>
      <c r="G23" s="29"/>
      <c r="H23" s="26"/>
      <c r="I23" s="31"/>
      <c r="J23" s="32"/>
      <c r="K23" s="29"/>
    </row>
    <row r="24" spans="1:11" ht="78" customHeight="1" x14ac:dyDescent="0.3">
      <c r="A24" s="33"/>
      <c r="B24" s="25"/>
      <c r="C24" s="25"/>
      <c r="D24" s="26"/>
      <c r="E24" s="29"/>
      <c r="F24" s="27"/>
      <c r="G24" s="29"/>
      <c r="H24" s="26"/>
      <c r="I24" s="31"/>
      <c r="J24" s="32"/>
      <c r="K24" s="29"/>
    </row>
    <row r="25" spans="1:11" ht="78" customHeight="1" x14ac:dyDescent="0.3">
      <c r="A25" s="33"/>
      <c r="B25" s="25"/>
      <c r="C25" s="25"/>
      <c r="D25" s="26"/>
      <c r="E25" s="29"/>
      <c r="F25" s="27"/>
      <c r="G25" s="29"/>
      <c r="H25" s="26"/>
      <c r="I25" s="31"/>
      <c r="J25" s="32"/>
      <c r="K25" s="29"/>
    </row>
    <row r="26" spans="1:11" ht="78" customHeight="1" x14ac:dyDescent="0.3">
      <c r="A26" s="33"/>
      <c r="B26" s="25"/>
      <c r="C26" s="25"/>
      <c r="D26" s="26"/>
      <c r="E26" s="29"/>
      <c r="F26" s="27"/>
      <c r="G26" s="29"/>
      <c r="H26" s="26"/>
      <c r="I26" s="31"/>
      <c r="J26" s="32"/>
      <c r="K26" s="29"/>
    </row>
    <row r="27" spans="1:11" ht="78" customHeight="1" x14ac:dyDescent="0.3">
      <c r="A27" s="33"/>
      <c r="B27" s="25"/>
      <c r="C27" s="25"/>
      <c r="D27" s="26"/>
      <c r="E27" s="29"/>
      <c r="F27" s="27"/>
      <c r="G27" s="29"/>
      <c r="H27" s="26"/>
      <c r="I27" s="31"/>
      <c r="J27" s="32"/>
      <c r="K27" s="29"/>
    </row>
    <row r="28" spans="1:11" ht="78" customHeight="1" x14ac:dyDescent="0.3">
      <c r="A28" s="33"/>
      <c r="B28" s="25"/>
      <c r="C28" s="25"/>
      <c r="D28" s="26"/>
      <c r="E28" s="29"/>
      <c r="F28" s="27"/>
      <c r="G28" s="29"/>
      <c r="H28" s="26"/>
      <c r="I28" s="31"/>
      <c r="J28" s="32"/>
      <c r="K28" s="29"/>
    </row>
    <row r="29" spans="1:11" ht="30" customHeight="1" x14ac:dyDescent="0.3">
      <c r="A29" s="34">
        <f>COUNTA(A15:A28)</f>
        <v>0</v>
      </c>
    </row>
    <row r="30" spans="1:11" x14ac:dyDescent="0.3">
      <c r="E30" s="30"/>
    </row>
    <row r="31" spans="1:11" ht="15" thickBot="1" x14ac:dyDescent="0.35">
      <c r="E31" s="30"/>
    </row>
    <row r="32" spans="1:11" customFormat="1" ht="66.75" customHeight="1" thickBot="1" x14ac:dyDescent="0.35">
      <c r="A32" s="66" t="s">
        <v>654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4" spans="1:11" ht="27.75" customHeight="1" x14ac:dyDescent="0.3">
      <c r="A34" s="69" t="s">
        <v>559</v>
      </c>
      <c r="B34" s="70" t="s">
        <v>574</v>
      </c>
      <c r="C34" s="70"/>
      <c r="D34" s="70" t="s">
        <v>572</v>
      </c>
      <c r="E34" s="71" t="s">
        <v>655</v>
      </c>
      <c r="I34" s="28"/>
    </row>
    <row r="35" spans="1:11" ht="15" customHeight="1" x14ac:dyDescent="0.3">
      <c r="A35" s="69"/>
      <c r="B35" s="70"/>
      <c r="C35" s="70"/>
      <c r="D35" s="70"/>
      <c r="E35" s="72"/>
      <c r="I35" s="28"/>
    </row>
    <row r="36" spans="1:11" ht="30" customHeight="1" x14ac:dyDescent="0.3">
      <c r="A36" s="69"/>
      <c r="B36" s="73">
        <f>COUNTIF(C15:C28,"Información Pública")</f>
        <v>0</v>
      </c>
      <c r="C36" s="73"/>
      <c r="D36" s="42">
        <f>COUNTIF(C15:C28,"Datos personales")</f>
        <v>0</v>
      </c>
      <c r="E36" s="43">
        <f>COUNTIF(E15:E28,"si")</f>
        <v>0</v>
      </c>
      <c r="I36" s="28"/>
    </row>
    <row r="37" spans="1:11" ht="15.6" x14ac:dyDescent="0.3">
      <c r="A37" s="28"/>
      <c r="B37" s="28"/>
      <c r="C37" s="28"/>
      <c r="D37" s="28"/>
      <c r="I37" s="28"/>
    </row>
    <row r="38" spans="1:11" ht="15.6" x14ac:dyDescent="0.3">
      <c r="I38" s="28"/>
      <c r="J38" s="74" t="s">
        <v>578</v>
      </c>
      <c r="K38" s="74"/>
    </row>
    <row r="39" spans="1:11" ht="15.6" x14ac:dyDescent="0.3">
      <c r="A39" s="75" t="s">
        <v>573</v>
      </c>
      <c r="B39" s="76"/>
      <c r="C39" s="76"/>
      <c r="D39" s="76"/>
      <c r="E39" s="76"/>
      <c r="F39" s="76"/>
      <c r="G39" s="76"/>
      <c r="H39" s="76"/>
      <c r="I39" s="28"/>
      <c r="J39" s="74"/>
      <c r="K39" s="74"/>
    </row>
    <row r="40" spans="1:11" ht="80.25" customHeight="1" x14ac:dyDescent="0.3">
      <c r="A40" s="44" t="s">
        <v>565</v>
      </c>
      <c r="B40" s="45">
        <f>COUNTIF(B15:B29,"Desechada por falta de respuesta del ciudadano")</f>
        <v>0</v>
      </c>
      <c r="C40" s="44" t="s">
        <v>588</v>
      </c>
      <c r="D40" s="46">
        <f>COUNTIF(B15:B29, "Cancelada ")</f>
        <v>0</v>
      </c>
      <c r="E40" s="47" t="s">
        <v>585</v>
      </c>
      <c r="F40" s="48">
        <f>COUNTIF(B15:B29, "En espera de ampliación de información")</f>
        <v>0</v>
      </c>
      <c r="G40" s="47" t="s">
        <v>598</v>
      </c>
      <c r="H40" s="48">
        <f>COUNTIF(B15:B29,"En proceso, clasificada parcialmente")</f>
        <v>0</v>
      </c>
      <c r="I40" s="28"/>
      <c r="J40" s="74"/>
      <c r="K40" s="74"/>
    </row>
    <row r="41" spans="1:11" ht="80.25" customHeight="1" x14ac:dyDescent="0.3">
      <c r="A41" s="44" t="s">
        <v>566</v>
      </c>
      <c r="B41" s="45">
        <f>COUNTIF(B15:B29,"En proceso")</f>
        <v>0</v>
      </c>
      <c r="C41" s="44" t="s">
        <v>580</v>
      </c>
      <c r="D41" s="46">
        <f>COUNTIF(B15:B29, "Con pago realizado")</f>
        <v>0</v>
      </c>
      <c r="E41" s="47" t="s">
        <v>586</v>
      </c>
      <c r="F41" s="48">
        <f>COUNTIF(B15:B29, "En espera de confirmar trámite o desahogo de prevención, con identidad acreditada")</f>
        <v>0</v>
      </c>
      <c r="G41" s="47" t="s">
        <v>599</v>
      </c>
      <c r="H41" s="48">
        <f>COUNTIF(B15:B29,"En proceso, con resolución del comité de transparencia")</f>
        <v>0</v>
      </c>
      <c r="J41" s="50" t="s">
        <v>552</v>
      </c>
      <c r="K41" s="46">
        <f>COUNTIF(J15:J28, "Reservadas")</f>
        <v>0</v>
      </c>
    </row>
    <row r="42" spans="1:11" ht="80.25" customHeight="1" x14ac:dyDescent="0.3">
      <c r="A42" s="44" t="s">
        <v>567</v>
      </c>
      <c r="B42" s="45">
        <f>COUNTIF(B15:B29,"En proceso con prevención, sin identidad acreditada")</f>
        <v>0</v>
      </c>
      <c r="C42" s="44" t="s">
        <v>581</v>
      </c>
      <c r="D42" s="46">
        <f>COUNTIF(B15:B29, "Con pago realizado, datos personales")</f>
        <v>0</v>
      </c>
      <c r="E42" s="47" t="s">
        <v>604</v>
      </c>
      <c r="F42" s="48">
        <f>COUNTIF(B15:B29, "En espera de confirmar trámite o desahogo de prevención, sin identidad acreditada")</f>
        <v>0</v>
      </c>
      <c r="G42" s="47" t="s">
        <v>608</v>
      </c>
      <c r="H42" s="48">
        <f>COUNTIF(B15:B29,"En proceso, parcialmente competente")</f>
        <v>0</v>
      </c>
      <c r="J42" s="50" t="s">
        <v>553</v>
      </c>
      <c r="K42" s="46">
        <f>COUNTIF(J15:J28, "Confidenciales")</f>
        <v>0</v>
      </c>
    </row>
    <row r="43" spans="1:11" ht="80.25" customHeight="1" x14ac:dyDescent="0.3">
      <c r="A43" s="44" t="s">
        <v>568</v>
      </c>
      <c r="B43" s="45">
        <f>COUNTIF(B15:B29,"En proceso con prórroga")</f>
        <v>0</v>
      </c>
      <c r="C43" s="44" t="s">
        <v>582</v>
      </c>
      <c r="D43" s="46">
        <f>COUNTIF(B15:B29, "Desechada por falta de pago")</f>
        <v>0</v>
      </c>
      <c r="E43" s="47" t="s">
        <v>589</v>
      </c>
      <c r="F43" s="48">
        <f>COUNTIF(B15:B29, "En espera de desahogo de prevención parcial")</f>
        <v>0</v>
      </c>
      <c r="G43" s="47" t="s">
        <v>609</v>
      </c>
      <c r="H43" s="48">
        <f>COUNTIF(B15:B29,"En proceso, parcialmente presentada")</f>
        <v>0</v>
      </c>
      <c r="J43" s="50" t="s">
        <v>554</v>
      </c>
      <c r="K43" s="46">
        <f>COUNTIF(J15:J28, "Parcialmente clasificadas")</f>
        <v>0</v>
      </c>
    </row>
    <row r="44" spans="1:11" ht="80.25" customHeight="1" x14ac:dyDescent="0.3">
      <c r="A44" s="44" t="s">
        <v>569</v>
      </c>
      <c r="B44" s="45">
        <f>COUNTIF(B15:B29,"En proceso, información adicional")</f>
        <v>0</v>
      </c>
      <c r="C44" s="44" t="s">
        <v>583</v>
      </c>
      <c r="D44" s="46">
        <f>COUNTIF(B15:B29, "Desechada por falta de respuesta del sujeto obligado")</f>
        <v>0</v>
      </c>
      <c r="E44" s="47" t="s">
        <v>590</v>
      </c>
      <c r="F44" s="48">
        <f>COUNTIF(B15:B29, "En espera de forma de entrega")</f>
        <v>0</v>
      </c>
      <c r="G44" s="47" t="s">
        <v>610</v>
      </c>
      <c r="H44" s="48">
        <f>COUNTIF(B15:B29,"En proceso, sin identidad acreditada")</f>
        <v>0</v>
      </c>
      <c r="J44" s="50" t="s">
        <v>577</v>
      </c>
      <c r="K44" s="46">
        <f>COUNTIF(J15:J28, "Ninguna de las anteriores")</f>
        <v>0</v>
      </c>
    </row>
    <row r="45" spans="1:11" ht="80.25" customHeight="1" x14ac:dyDescent="0.3">
      <c r="A45" s="44" t="s">
        <v>570</v>
      </c>
      <c r="B45" s="45">
        <f>COUNTIF(B15:B29,"Terminada")</f>
        <v>0</v>
      </c>
      <c r="C45" s="44" t="s">
        <v>584</v>
      </c>
      <c r="D45" s="46">
        <f>COUNTIF(B15:B29, "Desechada por falta de selección del medio de entrega")</f>
        <v>0</v>
      </c>
      <c r="E45" s="47" t="s">
        <v>591</v>
      </c>
      <c r="F45" s="48">
        <f>COUNTIF(B15:B29, "En espera de forma de entrega, datos personales")</f>
        <v>0</v>
      </c>
      <c r="G45" s="47" t="s">
        <v>600</v>
      </c>
      <c r="H45" s="48">
        <f>COUNTIF(B15:B29,"Pendiente de acreditación de la identidad")</f>
        <v>0</v>
      </c>
    </row>
    <row r="46" spans="1:11" ht="80.25" customHeight="1" x14ac:dyDescent="0.3">
      <c r="A46" s="44" t="s">
        <v>592</v>
      </c>
      <c r="B46" s="45">
        <f>COUNTIF(B15:B29,"En espera de pago")</f>
        <v>0</v>
      </c>
      <c r="C46" s="44" t="s">
        <v>595</v>
      </c>
      <c r="D46" s="46">
        <f>COUNTIF(B15:B29,"En proceso con identidad acreditada")</f>
        <v>0</v>
      </c>
      <c r="E46" s="47" t="s">
        <v>607</v>
      </c>
      <c r="F46" s="48">
        <f>COUNTIF(B15:B29,"En proceso con prórroga, con identidad acreditada")</f>
        <v>0</v>
      </c>
      <c r="G46" s="47" t="s">
        <v>601</v>
      </c>
      <c r="H46" s="48">
        <f>COUNTIF(B15:B29,"Pendiente de entrega de respuesta")</f>
        <v>0</v>
      </c>
      <c r="J46" s="77" t="s">
        <v>576</v>
      </c>
      <c r="K46" s="78"/>
    </row>
    <row r="47" spans="1:11" ht="80.25" customHeight="1" x14ac:dyDescent="0.3">
      <c r="A47" s="44" t="s">
        <v>593</v>
      </c>
      <c r="B47" s="45">
        <f>COUNTIF(B15:B29,"En espera de pago, datos personales")</f>
        <v>0</v>
      </c>
      <c r="C47" s="44" t="s">
        <v>605</v>
      </c>
      <c r="D47" s="46">
        <f>COUNTIF(B15:B29,"En proceso con prevención, con identidad acreditada")</f>
        <v>0</v>
      </c>
      <c r="E47" s="47" t="s">
        <v>596</v>
      </c>
      <c r="F47" s="48">
        <f>COUNTIF(B15:B29,"En proceso de entrega de informacion")</f>
        <v>0</v>
      </c>
      <c r="G47" s="47" t="s">
        <v>602</v>
      </c>
      <c r="H47" s="48">
        <f>COUNTIF(B15:B29,"Por registrar que se hizo efectivo el derecho")</f>
        <v>0</v>
      </c>
      <c r="J47" s="42" t="s">
        <v>556</v>
      </c>
      <c r="K47" s="42" t="s">
        <v>557</v>
      </c>
    </row>
    <row r="48" spans="1:11" ht="80.25" customHeight="1" x14ac:dyDescent="0.3">
      <c r="A48" s="44" t="s">
        <v>594</v>
      </c>
      <c r="B48" s="45">
        <f>COUNTIF(B15:B29,"En espera de resolución del comité de transparencia")</f>
        <v>0</v>
      </c>
      <c r="C48" s="44" t="s">
        <v>606</v>
      </c>
      <c r="D48" s="46">
        <f>COUNTIF(B15:B29,"En proceso con prórroga, sin identidad acreditada")</f>
        <v>0</v>
      </c>
      <c r="E48" s="47" t="s">
        <v>597</v>
      </c>
      <c r="F48" s="48">
        <f>COUNTIF(B15:B29,"En proceso de entrega de información, datos personales")</f>
        <v>0</v>
      </c>
      <c r="G48" s="47" t="s">
        <v>603</v>
      </c>
      <c r="H48" s="48">
        <f>COUNTIF(B15:B29,"Regreso de paso")</f>
        <v>0</v>
      </c>
      <c r="J48" s="46">
        <f>COUNTIF(K15:K28,"SI")</f>
        <v>0</v>
      </c>
      <c r="K48" s="46">
        <f>COUNTIF(K15:K28,"No")</f>
        <v>0</v>
      </c>
    </row>
    <row r="49" spans="1:12" ht="27" customHeight="1" x14ac:dyDescent="0.3">
      <c r="A49" s="49"/>
      <c r="B49" s="34">
        <f>SUM(B40+B41+B42+B43+B44+B45+B46+B47+B48+D40+D41+D42+D43+D44+D45+D46+D47+D48+F40+F41+F42+F43+F44+F45+F46+F47+F48+H48+H47+H46+H45+H44+H43+H42+H41+H40)</f>
        <v>0</v>
      </c>
      <c r="C49" s="49"/>
      <c r="D49" s="49"/>
      <c r="E49" s="49"/>
      <c r="F49"/>
      <c r="G49"/>
      <c r="H49"/>
    </row>
    <row r="54" spans="1:12" ht="52.5" customHeight="1" thickBot="1" x14ac:dyDescent="0.35">
      <c r="A54" s="79" t="s">
        <v>661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2" ht="37.5" customHeight="1" x14ac:dyDescent="0.3">
      <c r="A55" s="80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2"/>
    </row>
    <row r="56" spans="1:12" ht="37.5" customHeight="1" x14ac:dyDescent="0.3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1:12" ht="37.5" customHeight="1" x14ac:dyDescent="0.3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</row>
    <row r="58" spans="1:12" ht="37.5" customHeight="1" x14ac:dyDescent="0.3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8"/>
    </row>
    <row r="59" spans="1:12" ht="37.5" customHeight="1" x14ac:dyDescent="0.3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8"/>
    </row>
    <row r="60" spans="1:12" ht="37.5" customHeight="1" x14ac:dyDescent="0.3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8"/>
    </row>
    <row r="61" spans="1:12" ht="37.5" customHeight="1" thickBot="1" x14ac:dyDescent="0.3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</sheetData>
  <sheetProtection algorithmName="SHA-512" hashValue="svb8BTZJPCenF6fY138QFq67dbQ6rGatBJPn0gizSbX8lFWPDWlO9halPK0UHwWg2WvcmoXtYhpObkBO7B1gLA==" saltValue="ITHy2Twvo+dM7ve/rfuoIQ==" spinCount="100000" sheet="1" insertRows="0" deleteRows="0" sort="0" autoFilter="0"/>
  <mergeCells count="37">
    <mergeCell ref="A7:B7"/>
    <mergeCell ref="C7:E7"/>
    <mergeCell ref="J7:K7"/>
    <mergeCell ref="A1:L1"/>
    <mergeCell ref="A2:L2"/>
    <mergeCell ref="A3:L3"/>
    <mergeCell ref="A4:H4"/>
    <mergeCell ref="A5:L5"/>
    <mergeCell ref="A9:B9"/>
    <mergeCell ref="C9:E9"/>
    <mergeCell ref="A11:K11"/>
    <mergeCell ref="A12:K12"/>
    <mergeCell ref="A13:A14"/>
    <mergeCell ref="B13:B14"/>
    <mergeCell ref="C13:C14"/>
    <mergeCell ref="D13:D14"/>
    <mergeCell ref="E13:E14"/>
    <mergeCell ref="F13:F14"/>
    <mergeCell ref="A56:L56"/>
    <mergeCell ref="G13:J13"/>
    <mergeCell ref="K13:K14"/>
    <mergeCell ref="A32:K32"/>
    <mergeCell ref="A34:A36"/>
    <mergeCell ref="B34:C35"/>
    <mergeCell ref="D34:D35"/>
    <mergeCell ref="E34:E35"/>
    <mergeCell ref="B36:C36"/>
    <mergeCell ref="J38:K40"/>
    <mergeCell ref="A39:H39"/>
    <mergeCell ref="J46:K46"/>
    <mergeCell ref="A54:L54"/>
    <mergeCell ref="A55:L55"/>
    <mergeCell ref="A57:L57"/>
    <mergeCell ref="A58:L58"/>
    <mergeCell ref="A59:L59"/>
    <mergeCell ref="A60:L60"/>
    <mergeCell ref="A61:L61"/>
  </mergeCells>
  <dataValidations count="8">
    <dataValidation errorStyle="information" allowBlank="1" showInputMessage="1" showErrorMessage="1" error="Debe asegurarse que al copiar en esta columna, los datos sean exclusivamente formato númerico.  " promptTitle="Nota" prompt="_x000a_Debe asegurarse que al copiar en esta columna, los datos sean exclusivamente formato númerico.  " sqref="A13:A14" xr:uid="{D40F65AB-83FB-4805-9F4C-D00F1F8890DD}"/>
    <dataValidation allowBlank="1" showInputMessage="1" showErrorMessage="1" prompt="Deberá seleccionar una opción" sqref="J14" xr:uid="{5E320476-11E3-4AC6-96CB-8032EAF46D99}"/>
    <dataValidation allowBlank="1" showInputMessage="1" showErrorMessage="1" prompt="Deberá seleccionar de la lista desplegable:_x000a_ _x000a_Si = Si tramitó prórroga en la solicitud _x000a__x000a_No = No tramitó prórroga en la solicitud " sqref="E13:E14" xr:uid="{B1B9C73A-BF1B-4E45-9E79-E6792B988EAA}"/>
    <dataValidation allowBlank="1" showInputMessage="1" showErrorMessage="1" promptTitle="De conformidad a la PNT" prompt="_x000a_Deberá seleccionar de lista desplegable." sqref="B13:B14" xr:uid="{DE121427-507F-46E7-B0AA-F70DDB54894F}"/>
    <dataValidation allowBlank="1" showInputMessage="1" showErrorMessage="1" promptTitle="Deberá seleccionar:" prompt="_x000a_-Información Pública._x000a__x000a_-Datos Personales (de Derechos ARCO)." sqref="C13:C14" xr:uid="{EAE9BDA2-D174-4286-9314-8E1768F06DF0}"/>
    <dataValidation allowBlank="1" showInputMessage="1" showErrorMessage="1" prompt="DD/MM/AAAA" sqref="J7:K7" xr:uid="{91CB3DCF-E797-43DB-A9FC-3255ABD09FFE}"/>
    <dataValidation allowBlank="1" showInputMessage="1" showErrorMessage="1" promptTitle="Deberá señalar siempre y cuando:" prompt="SI: se tenga un número de expediente._x000a_NO: el término legal que tenia el solicitante para interponer el recurso de revisión ha fenecido." sqref="K13:K14" xr:uid="{E567A454-2E30-4421-8BF5-D66FD52AFEED}"/>
    <dataValidation type="textLength" errorStyle="warning" allowBlank="1" showInputMessage="1" showErrorMessage="1" errorTitle="Datos Personales" error="_x000a_En este formato no deberán capturarse datos personales de ningún tipo." promptTitle="Datos Personales" prompt="En este formato no deberán capturarse datos personales de ningún tipo." sqref="D15:D28" xr:uid="{E4BA820A-6216-46AE-BF5D-CF1A02436920}">
      <formula1>1</formula1>
      <formula2>1</formula2>
    </dataValidation>
  </dataValidations>
  <printOptions horizontalCentered="1"/>
  <pageMargins left="0.25" right="0.25" top="0.75" bottom="0.75" header="0.3" footer="0.3"/>
  <pageSetup paperSize="190" scale="34" fitToHeight="0" orientation="landscape" verticalDpi="0" r:id="rId1"/>
  <colBreaks count="2" manualBreakCount="2">
    <brk id="12" max="40" man="1"/>
    <brk id="21" max="18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Deberá señalar el trimestre a reportar de la lista desplegable" xr:uid="{AB304E78-C735-4E3F-AEDE-49C1234C2833}">
          <x14:formula1>
            <xm:f>Periodo!$C$2:$C$5</xm:f>
          </x14:formula1>
          <xm:sqref>G9</xm:sqref>
        </x14:dataValidation>
        <x14:dataValidation type="list" allowBlank="1" showInputMessage="1" showErrorMessage="1" prompt="Deberá señalar el ejercicio a reportar " xr:uid="{3FF11851-9810-4190-9E41-6EF41DD16241}">
          <x14:formula1>
            <xm:f>Periodo!$A$3:$A$5</xm:f>
          </x14:formula1>
          <xm:sqref>G7</xm:sqref>
        </x14:dataValidation>
        <x14:dataValidation type="list" allowBlank="1" showInputMessage="1" showErrorMessage="1" xr:uid="{15B30BB1-EB18-4F35-BD8E-C3C92BEE12FF}">
          <x14:formula1>
            <xm:f>Hoja4!$A$2:$A$5</xm:f>
          </x14:formula1>
          <xm:sqref>J15:J28</xm:sqref>
        </x14:dataValidation>
        <x14:dataValidation type="list" allowBlank="1" showInputMessage="1" showErrorMessage="1" xr:uid="{7212333E-7A48-430E-BF6E-949A7F3FB589}">
          <x14:formula1>
            <xm:f>Hoja5!$H$2:$H$37</xm:f>
          </x14:formula1>
          <xm:sqref>B15:B28</xm:sqref>
        </x14:dataValidation>
        <x14:dataValidation type="list" allowBlank="1" showInputMessage="1" showErrorMessage="1" xr:uid="{A30AECCB-B039-42B8-A6CF-FFF642AC069D}">
          <x14:formula1>
            <xm:f>Hoja5!$E$2:$E$3</xm:f>
          </x14:formula1>
          <xm:sqref>C15:C28</xm:sqref>
        </x14:dataValidation>
        <x14:dataValidation type="list" allowBlank="1" showInputMessage="1" showErrorMessage="1" xr:uid="{4ADCD2D1-708A-45B8-B6D1-8B3C14E44385}">
          <x14:formula1>
            <xm:f>Hoja4!$D$2:$D$3</xm:f>
          </x14:formula1>
          <xm:sqref>G15:G28</xm:sqref>
        </x14:dataValidation>
        <x14:dataValidation type="list" allowBlank="1" showInputMessage="1" showErrorMessage="1" xr:uid="{25E5A2F0-8885-4BD8-B0F6-C2D4CE2999D8}">
          <x14:formula1>
            <xm:f>Hoja4!$C$2:$C$3</xm:f>
          </x14:formula1>
          <xm:sqref>K15:K28 E15:E28</xm:sqref>
        </x14:dataValidation>
        <x14:dataValidation type="list" allowBlank="1" showInputMessage="1" showErrorMessage="1" errorTitle="Actualización de datos" error="Deberá comunicarse a la Dirección jurídica para actualizar sus datos. " prompt="Podrá seleccionar el nombre del responsable de la unidad de transparencia del Sujeto Obligado correspondiente de la lista desplegable" xr:uid="{F725D47A-6E13-4231-A306-639D731D9445}">
          <x14:formula1>
            <xm:f>S.O!$B$2:$B$315</xm:f>
          </x14:formula1>
          <xm:sqref>C9:E9</xm:sqref>
        </x14:dataValidation>
        <x14:dataValidation type="list" allowBlank="1" showInputMessage="1" showErrorMessage="1" errorTitle="Denominación errónea" error="Deberá comunicarse a la Dirección jurídica y acreditar el nombre correcto de su Sujeto Obligado y/o incorporación al Padrón. " prompt="Podrá seleccionar el nombre de su Sujeto Obligado de la lista desplegable" xr:uid="{34316A10-6327-4DF4-AE02-7977A08602DB}">
          <x14:formula1>
            <xm:f>S.O!$A$1:$A$314</xm:f>
          </x14:formula1>
          <xm:sqref>C7:E7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S.O</vt:lpstr>
      <vt:lpstr>Periodo</vt:lpstr>
      <vt:lpstr>Hoja4</vt:lpstr>
      <vt:lpstr>Hoja5</vt:lpstr>
      <vt:lpstr>Hoja2</vt:lpstr>
      <vt:lpstr>Informe trimestral 2023</vt:lpstr>
      <vt:lpstr>'Informe trimestral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García</dc:creator>
  <cp:lastModifiedBy>DVyTI_1</cp:lastModifiedBy>
  <cp:lastPrinted>2023-04-11T21:09:00Z</cp:lastPrinted>
  <dcterms:created xsi:type="dcterms:W3CDTF">2023-02-28T17:24:19Z</dcterms:created>
  <dcterms:modified xsi:type="dcterms:W3CDTF">2023-08-02T21:25:58Z</dcterms:modified>
</cp:coreProperties>
</file>